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870" yWindow="270" windowWidth="18810" windowHeight="12345" tabRatio="604"/>
  </bookViews>
  <sheets>
    <sheet name="ГП" sheetId="3" r:id="rId1"/>
  </sheets>
  <definedNames>
    <definedName name="_xlnm._FilterDatabase" localSheetId="0" hidden="1">ГП!#REF!</definedName>
    <definedName name="Z_2505F84B_EDD5_43D7_8CE7_AFF925DFBFF7_.wvu.Cols" localSheetId="0" hidden="1">ГП!#REF!</definedName>
    <definedName name="Z_2505F84B_EDD5_43D7_8CE7_AFF925DFBFF7_.wvu.PrintArea" localSheetId="0" hidden="1">ГП!$B$1:$C$244</definedName>
    <definedName name="Z_2505F84B_EDD5_43D7_8CE7_AFF925DFBFF7_.wvu.PrintTitles" localSheetId="0" hidden="1">ГП!$B:$B,ГП!$3:$6</definedName>
    <definedName name="Z_2505F84B_EDD5_43D7_8CE7_AFF925DFBFF7_.wvu.Rows" localSheetId="0" hidden="1">ГП!#REF!,ГП!$6:$6,ГП!#REF!,ГП!#REF!,ГП!#REF!,ГП!#REF!</definedName>
    <definedName name="Z_9D015A7B_71BF_4A38_92C8_CCD8973F5CA0_.wvu.Cols" localSheetId="0" hidden="1">ГП!#REF!,ГП!#REF!</definedName>
    <definedName name="Z_9D015A7B_71BF_4A38_92C8_CCD8973F5CA0_.wvu.FilterData" localSheetId="0" hidden="1">ГП!$B$6:$C$244</definedName>
    <definedName name="Z_9D015A7B_71BF_4A38_92C8_CCD8973F5CA0_.wvu.PrintArea" localSheetId="0" hidden="1">ГП!#REF!</definedName>
    <definedName name="Z_9D015A7B_71BF_4A38_92C8_CCD8973F5CA0_.wvu.PrintTitles" localSheetId="0" hidden="1">ГП!$B:$B,ГП!$3:$6</definedName>
    <definedName name="Z_9D015A7B_71BF_4A38_92C8_CCD8973F5CA0_.wvu.Rows" localSheetId="0" hidden="1">ГП!#REF!</definedName>
    <definedName name="_xlnm.Print_Titles" localSheetId="0">ГП!$B:$B,ГП!$3:$5</definedName>
    <definedName name="_xlnm.Print_Area" localSheetId="0">ГП!$A$1:$G$277</definedName>
  </definedNames>
  <calcPr calcId="145621" iterate="1"/>
</workbook>
</file>

<file path=xl/calcChain.xml><?xml version="1.0" encoding="utf-8"?>
<calcChain xmlns="http://schemas.openxmlformats.org/spreadsheetml/2006/main">
  <c r="E186" i="3" l="1"/>
  <c r="G28" i="3"/>
  <c r="G266" i="3"/>
  <c r="F266" i="3"/>
  <c r="E266" i="3"/>
  <c r="D266" i="3"/>
  <c r="C266" i="3"/>
  <c r="G260" i="3"/>
  <c r="F260" i="3"/>
  <c r="E260" i="3"/>
  <c r="D260" i="3"/>
  <c r="C260" i="3"/>
  <c r="G257" i="3"/>
  <c r="F257" i="3"/>
  <c r="E257" i="3"/>
  <c r="D257" i="3"/>
  <c r="C257" i="3"/>
  <c r="G252" i="3"/>
  <c r="F252" i="3"/>
  <c r="E252" i="3"/>
  <c r="D252" i="3"/>
  <c r="C252" i="3"/>
  <c r="G247" i="3"/>
  <c r="F247" i="3"/>
  <c r="E247" i="3"/>
  <c r="D247" i="3"/>
  <c r="C247" i="3"/>
  <c r="G232" i="3"/>
  <c r="F232" i="3"/>
  <c r="E232" i="3"/>
  <c r="D232" i="3"/>
  <c r="C232" i="3"/>
  <c r="G227" i="3"/>
  <c r="F227" i="3"/>
  <c r="G226" i="3"/>
  <c r="F226" i="3"/>
  <c r="E226" i="3"/>
  <c r="D226" i="3"/>
  <c r="C226" i="3"/>
  <c r="G220" i="3"/>
  <c r="F220" i="3"/>
  <c r="E220" i="3"/>
  <c r="D220" i="3"/>
  <c r="C220" i="3"/>
  <c r="G217" i="3"/>
  <c r="F217" i="3"/>
  <c r="E217" i="3"/>
  <c r="D217" i="3"/>
  <c r="C217" i="3"/>
  <c r="G215" i="3"/>
  <c r="G205" i="3"/>
  <c r="F205" i="3"/>
  <c r="E205" i="3"/>
  <c r="D205" i="3"/>
  <c r="C205" i="3"/>
  <c r="G201" i="3"/>
  <c r="F201" i="3"/>
  <c r="E201" i="3"/>
  <c r="D201" i="3"/>
  <c r="C201" i="3"/>
  <c r="G186" i="3"/>
  <c r="F186" i="3"/>
  <c r="D186" i="3"/>
  <c r="C186" i="3"/>
  <c r="G153" i="3"/>
  <c r="F153" i="3"/>
  <c r="E153" i="3"/>
  <c r="D153" i="3"/>
  <c r="C153" i="3"/>
  <c r="G136" i="3"/>
  <c r="F136" i="3"/>
  <c r="E136" i="3"/>
  <c r="D136" i="3"/>
  <c r="C136" i="3"/>
  <c r="G124" i="3"/>
  <c r="F124" i="3"/>
  <c r="E124" i="3"/>
  <c r="D124" i="3"/>
  <c r="C124" i="3"/>
  <c r="G107" i="3"/>
  <c r="F107" i="3"/>
  <c r="E107" i="3"/>
  <c r="D107" i="3"/>
  <c r="C107" i="3"/>
  <c r="G80" i="3"/>
  <c r="F80" i="3"/>
  <c r="E80" i="3"/>
  <c r="D80" i="3"/>
  <c r="C80" i="3"/>
  <c r="G68" i="3"/>
  <c r="F68" i="3"/>
  <c r="E68" i="3"/>
  <c r="D68" i="3"/>
  <c r="C68" i="3"/>
  <c r="G46" i="3"/>
  <c r="F46" i="3"/>
  <c r="E46" i="3"/>
  <c r="D46" i="3"/>
  <c r="C46" i="3"/>
  <c r="F28" i="3"/>
  <c r="E28" i="3"/>
  <c r="D28" i="3"/>
  <c r="C28" i="3"/>
  <c r="G19" i="3"/>
  <c r="G7" i="3" s="1"/>
  <c r="G272" i="3" s="1"/>
  <c r="G274" i="3" s="1"/>
  <c r="E19" i="3"/>
  <c r="E7" i="3" s="1"/>
  <c r="F7" i="3"/>
  <c r="D7" i="3"/>
  <c r="D272" i="3" s="1"/>
  <c r="D274" i="3" s="1"/>
  <c r="C7" i="3"/>
  <c r="C272" i="3" l="1"/>
  <c r="C274" i="3" s="1"/>
  <c r="E272" i="3"/>
  <c r="E274" i="3" s="1"/>
  <c r="F272" i="3"/>
  <c r="F274" i="3" s="1"/>
</calcChain>
</file>

<file path=xl/sharedStrings.xml><?xml version="1.0" encoding="utf-8"?>
<sst xmlns="http://schemas.openxmlformats.org/spreadsheetml/2006/main" count="515" uniqueCount="495">
  <si>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</si>
  <si>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</si>
  <si>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</si>
  <si>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</si>
  <si>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</si>
  <si>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</si>
  <si>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</si>
  <si>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</si>
  <si>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</si>
  <si>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«Информационное общество»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</si>
  <si>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</si>
  <si>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 xml:space="preserve">Государственная программа Саратовской области «Развитие государственного и муниципального управления» </t>
  </si>
  <si>
    <t>Государственная программа Саратовской области «Развитие промышленности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</si>
  <si>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</si>
  <si>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t>Государственная программа Саратовской области «Комплексное развитие сельских территорий»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</si>
  <si>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</si>
  <si>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</si>
  <si>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</si>
  <si>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</si>
  <si>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Региональный проект «Развитие инфраструктуры образовательных организаций Саратовской области»</t>
  </si>
  <si>
    <t>Региональный проект «Современная школа»</t>
  </si>
  <si>
    <t>Региональный проект «Успех каждого ребенка»</t>
  </si>
  <si>
    <t>Региональный проект «Цифровая образовательная среда»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</si>
  <si>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</si>
  <si>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Комплекс процессных мероприятий «Содействие развитию дошкольного образования»</t>
  </si>
  <si>
    <t>Комплекс процессных мероприятий «Содействие развитию общего и дополнительного образования»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</si>
  <si>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</si>
  <si>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</si>
  <si>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</si>
  <si>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</si>
  <si>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Комплекс процессных мероприятий «Подготовка кадров»</t>
  </si>
  <si>
    <t>Комплекс процессных мероприятий «Реализация отдельных функций и полномочий министерства образования области»</t>
  </si>
  <si>
    <t>Комплекс процессных мероприятий «Поддержка учащихся с ограниченными возможностями»</t>
  </si>
  <si>
    <t>5110100000</t>
  </si>
  <si>
    <t>511E100000</t>
  </si>
  <si>
    <t>511E200000</t>
  </si>
  <si>
    <t>511E400000</t>
  </si>
  <si>
    <t>5130100000</t>
  </si>
  <si>
    <t>5130200000</t>
  </si>
  <si>
    <t>5130300000</t>
  </si>
  <si>
    <t>5130400000</t>
  </si>
  <si>
    <t>5130500000</t>
  </si>
  <si>
    <t>5130600000</t>
  </si>
  <si>
    <t>5130700000</t>
  </si>
  <si>
    <t>5130800000</t>
  </si>
  <si>
    <t>5130900000</t>
  </si>
  <si>
    <t>5131000000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</si>
  <si>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</si>
  <si>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</si>
  <si>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</si>
  <si>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</si>
  <si>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</si>
  <si>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</si>
  <si>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Региональный проект «Совершенствование материально-технической базы и обеспечение доступности объектов и услуг»</t>
  </si>
  <si>
    <t>Региональный проект «Финансовая поддержка семей при рождении детей»</t>
  </si>
  <si>
    <t>Региональный проект «Разработка и реализация программы системной поддержки и повышения качества жизни граждан старшего поколения «Старшее поколение»</t>
  </si>
  <si>
    <t>5210100000</t>
  </si>
  <si>
    <t>521P100000</t>
  </si>
  <si>
    <t>521P300000</t>
  </si>
  <si>
    <t>Комплекс процессных мероприятий «Социальная поддержка семей с детьми»</t>
  </si>
  <si>
    <t>Комплекс процессных мероприятий «Предоставление различных видов социальной поддержки»</t>
  </si>
  <si>
    <t>Комплекс процессных мероприятий «Обеспечение организации предоставления мер социальной поддержки»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</si>
  <si>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</si>
  <si>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</si>
  <si>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Комплекс процессных мероприятий «Организация отдыха и оздоровления детей»</t>
  </si>
  <si>
    <t>Комплекс процессных мероприятий «Социально-значимые мероприятия»</t>
  </si>
  <si>
    <t>Комплекс процессных мероприятий «Старшее поколение»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</si>
  <si>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</si>
  <si>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5230100000</t>
  </si>
  <si>
    <t>5230200000</t>
  </si>
  <si>
    <t>5230300000</t>
  </si>
  <si>
    <t>5230400000</t>
  </si>
  <si>
    <t>5230500000</t>
  </si>
  <si>
    <t>5230600000</t>
  </si>
  <si>
    <t>5230700000</t>
  </si>
  <si>
    <t>5230900000</t>
  </si>
  <si>
    <t>5231000000</t>
  </si>
  <si>
    <t>5231100000</t>
  </si>
  <si>
    <t>5310100000</t>
  </si>
  <si>
    <t>5310200000</t>
  </si>
  <si>
    <t>5310300000</t>
  </si>
  <si>
    <t>531F300000</t>
  </si>
  <si>
    <t>531F500000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</si>
  <si>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</si>
  <si>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Региональный проект «Ремонт и развитие водопроводной сети»</t>
  </si>
  <si>
    <t>Региональный проект «Строительство жилых домов»</t>
  </si>
  <si>
    <t>Региональный проект «Жилье»</t>
  </si>
  <si>
    <t>Региональный проект «Обеспечение устойчивого сокращения непригодного для проживания жилищного фонда»</t>
  </si>
  <si>
    <t>Региональный проект «Чистая вода»</t>
  </si>
  <si>
    <t>5330100000</t>
  </si>
  <si>
    <t>5330200000</t>
  </si>
  <si>
    <t>5330300000</t>
  </si>
  <si>
    <t>5330400000</t>
  </si>
  <si>
    <t>5330500000</t>
  </si>
  <si>
    <t>5330600000</t>
  </si>
  <si>
    <t>5330700000</t>
  </si>
  <si>
    <t>5330800000</t>
  </si>
  <si>
    <t>5330900000</t>
  </si>
  <si>
    <t>Комплекс процессных мероприятий «Создание условий для развития жилищного строительства в Саратовской области»</t>
  </si>
  <si>
    <t>Комплекс процессных мероприятий «Реализация государственной политики в области жилищно-коммунального хозяйства»</t>
  </si>
  <si>
    <t>Комплекс процессных мероприятий «Реализация мероприятий по обеспечению жильем молодых семей»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</si>
  <si>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</si>
  <si>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</si>
  <si>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Комплекс процессных мероприятий «Реализация мероприятий по обеспечению жильем отдельных категорий граждан в соответствии с федеральным законодательством»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</si>
  <si>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</si>
  <si>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Комплекс процессных мероприятий «Повышение доступности ипотечных займов для отдельных категорий граждан»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</si>
  <si>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</si>
  <si>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5410100000</t>
  </si>
  <si>
    <t>5430100000</t>
  </si>
  <si>
    <t>5430200000</t>
  </si>
  <si>
    <t>5430300000</t>
  </si>
  <si>
    <t>5430400000</t>
  </si>
  <si>
    <t>5430500000</t>
  </si>
  <si>
    <t>5430600000</t>
  </si>
  <si>
    <t>5430700000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</si>
  <si>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</si>
  <si>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Комплекс процессных мероприятий «Содействие занятости населения»</t>
  </si>
  <si>
    <t>Комплекс процессных мероприятий «Регулирование трудовой миграции»</t>
  </si>
  <si>
    <t>Комплекс процессных мероприятий «Оказание содействия добровольному переселению в Саратовскую область соотечественников, проживающих за рубежом»</t>
  </si>
  <si>
    <t>Комплекс процессных мероприятий «Улучшение условий и охраны труда»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</si>
  <si>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</si>
  <si>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Комплекс процессных мероприятий «Совершенствование социального партнерства»</t>
  </si>
  <si>
    <t>5510100000</t>
  </si>
  <si>
    <t>5510200000</t>
  </si>
  <si>
    <t>5510400000</t>
  </si>
  <si>
    <t>551A100000</t>
  </si>
  <si>
    <t>551A200000</t>
  </si>
  <si>
    <t>551A300000</t>
  </si>
  <si>
    <t>Региональный проект «Развитие театральной деятельности»</t>
  </si>
  <si>
    <t>Региональный проект «Сохранение культурного и исторического наследия»</t>
  </si>
  <si>
    <t>Региональный проект «Развитие культурной инфраструктуры»</t>
  </si>
  <si>
    <t>Региональный проект «Обеспечение качественно нового уровня развития инфраструктуры культуры («Культурная среда»)»</t>
  </si>
  <si>
    <t>Региональный проект «Цифровизация услуг и формирование информационного пространства в сфере культуры («Цифровая культура»)»</t>
  </si>
  <si>
    <t>Региональный проект «Создание условий для реализации творческого потенциала нации («Творческие люди»)»</t>
  </si>
  <si>
    <t>5530100000</t>
  </si>
  <si>
    <t>5530200000</t>
  </si>
  <si>
    <t>5530300000</t>
  </si>
  <si>
    <t>5530400000</t>
  </si>
  <si>
    <t>5530500000</t>
  </si>
  <si>
    <t>5530600000</t>
  </si>
  <si>
    <t>5530700000</t>
  </si>
  <si>
    <t>5530800000</t>
  </si>
  <si>
    <t>5530900000</t>
  </si>
  <si>
    <t>5531000000</t>
  </si>
  <si>
    <t>5531100000</t>
  </si>
  <si>
    <t>5531200000</t>
  </si>
  <si>
    <t>5531300000</t>
  </si>
  <si>
    <t>5531400000</t>
  </si>
  <si>
    <t>Комплекс процессных мероприятий «Государственная охрана, сохранение и популяризация объектов культурного наследия»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</si>
  <si>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</si>
  <si>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</si>
  <si>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«Музеи»</t>
  </si>
  <si>
    <t>Комплекс процессных мероприятий «Театры»</t>
  </si>
  <si>
    <t>Комплекс процессных мероприятий «Концертные организации и цирковые коллективы»</t>
  </si>
  <si>
    <t>Комплекс процессных мероприятий «Библиотеки»</t>
  </si>
  <si>
    <t>Комплекс процессных мероприятий «Культурно-досуговые учреждения»</t>
  </si>
  <si>
    <t>Комплекс процессных мероприятий «Создание условий для развития образования в сфере культуры»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</si>
  <si>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</si>
  <si>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</si>
  <si>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</si>
  <si>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Комплекс процессных мероприятий «Независимая оценка качества условий оказания услуг в сфере культуры»</t>
  </si>
  <si>
    <t>Комплекс процессных мероприятий «Популяризация культурных традиций»</t>
  </si>
  <si>
    <t>Региональный проект «Социальная активность»</t>
  </si>
  <si>
    <t>Региональный проект «Развитие системы поддержки молодежи («Молодежь России»)»</t>
  </si>
  <si>
    <t>Региональный проект «Развитие туристической инфраструктуры»</t>
  </si>
  <si>
    <t>Региональный проект «Спорт – норма жизни»</t>
  </si>
  <si>
    <t>5610100000</t>
  </si>
  <si>
    <t>561E800000</t>
  </si>
  <si>
    <t>561EB00000</t>
  </si>
  <si>
    <t>561EГ00000</t>
  </si>
  <si>
    <t>561J100000</t>
  </si>
  <si>
    <t>561P500000</t>
  </si>
  <si>
    <t>Региональный проект «Патриотическое воспитание граждан Российской Федерации»</t>
  </si>
  <si>
    <t>5630100000</t>
  </si>
  <si>
    <t>5630200000</t>
  </si>
  <si>
    <t>5630300000</t>
  </si>
  <si>
    <t>5630400000</t>
  </si>
  <si>
    <t>5630500000</t>
  </si>
  <si>
    <t>5630600000</t>
  </si>
  <si>
    <t>5630700000</t>
  </si>
  <si>
    <t>Комплекс процессных мероприятий «Спорт высших достижений. Подготовка спортивного резерва»</t>
  </si>
  <si>
    <t>Комплекс процессных мероприятий «Массовый спорт»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</si>
  <si>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</si>
  <si>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</si>
  <si>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Комплекс процессных мероприятий «Государственная поддержка в сфере реализации молодежной политики»</t>
  </si>
  <si>
    <t>Комплекс процессных мероприятий «Обеспечение участия молодежи в реализации молодежной политики»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</si>
  <si>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</si>
  <si>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5810100000</t>
  </si>
  <si>
    <t>5810200000</t>
  </si>
  <si>
    <t>581I200000</t>
  </si>
  <si>
    <t>581I400000</t>
  </si>
  <si>
    <t>581I500000</t>
  </si>
  <si>
    <t>581L200000</t>
  </si>
  <si>
    <t>Региональный проект «Проведение комплексных кадастровых работ»</t>
  </si>
  <si>
    <t>Региональный проект «Создание благоприятного инвестиционного климата в Саратовской области»</t>
  </si>
  <si>
    <t>Региональный проект «Создание благоприятных условий для осуществления деятельности самозанятыми гражданами»</t>
  </si>
  <si>
    <t>Региональный проект «Создание условий для легкого старта и комфортного ведения бизнеса»</t>
  </si>
  <si>
    <t>Региональный проект «Акселерация субъектов малого и среднего предпринимательства»</t>
  </si>
  <si>
    <t>Региональный проект «Адресная поддержка повышения производительности труда на предприятиях»</t>
  </si>
  <si>
    <t>5830100000</t>
  </si>
  <si>
    <t>5830200000</t>
  </si>
  <si>
    <t>5830300000</t>
  </si>
  <si>
    <t>5830400000</t>
  </si>
  <si>
    <t>5830500000</t>
  </si>
  <si>
    <t>5830600000</t>
  </si>
  <si>
    <t>Комплекс процессных мероприятий «Реализация государственных полномочий в сфере имущественных и земельных отношений»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</si>
  <si>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</si>
  <si>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</si>
  <si>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Комплекс процессных мероприятий «Развитие международного сотрудничества и внешнеэкономической деятельности»</t>
  </si>
  <si>
    <t>Комплекс процессных мероприятий «Развитие малого и среднего предпринимательства»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</si>
  <si>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</si>
  <si>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5710100000</t>
  </si>
  <si>
    <t>5710200000</t>
  </si>
  <si>
    <t>5710300000</t>
  </si>
  <si>
    <t>5710400000</t>
  </si>
  <si>
    <t>5710500000</t>
  </si>
  <si>
    <t>5710600000</t>
  </si>
  <si>
    <t>571I500000</t>
  </si>
  <si>
    <t>571T200000</t>
  </si>
  <si>
    <t>5730100000</t>
  </si>
  <si>
    <t>Региональный проект «Развитие отраслей и техническая модернизация агропромышленного комплекса»</t>
  </si>
  <si>
    <t>Региональный проект «Стимулирование инвестиционной деятельности в агропромышленном комплексе»</t>
  </si>
  <si>
    <t>Региональный проект «Развитие сельского туризма»</t>
  </si>
  <si>
    <t>Региональный проект «Развитие отраслей овощеводства и картофелеводства»</t>
  </si>
  <si>
    <t>Региональный проект «Экспорт продукции агропромышленного комплекса»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</si>
  <si>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</si>
  <si>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5910100000</t>
  </si>
  <si>
    <t>5910200000</t>
  </si>
  <si>
    <t>5910300000</t>
  </si>
  <si>
    <t>5913D00000</t>
  </si>
  <si>
    <t>591N100000</t>
  </si>
  <si>
    <t>591N200000</t>
  </si>
  <si>
    <t>591N300000</t>
  </si>
  <si>
    <t>591N500000</t>
  </si>
  <si>
    <t>591N700000</t>
  </si>
  <si>
    <t>591N900000</t>
  </si>
  <si>
    <t>591P300000</t>
  </si>
  <si>
    <t>591P400000</t>
  </si>
  <si>
    <t>5930300000</t>
  </si>
  <si>
    <t>5930400000</t>
  </si>
  <si>
    <t>5930500000</t>
  </si>
  <si>
    <t>5930600000</t>
  </si>
  <si>
    <t>5930700000</t>
  </si>
  <si>
    <t>5930800000</t>
  </si>
  <si>
    <t>5930900000</t>
  </si>
  <si>
    <t>5931000000</t>
  </si>
  <si>
    <t>5931100000</t>
  </si>
  <si>
    <t>Региональный проект «Обеспечение расширенного неонатального скрининга»</t>
  </si>
  <si>
    <t>Региональный проект «Борьба с сахарным диабетом»</t>
  </si>
  <si>
    <t>Региональный проект «Развитие инфраструктуры здравоохранения»</t>
  </si>
  <si>
    <t>Региональный проект «Оптимальная для восстановления здоровья медицинская реабилитация»</t>
  </si>
  <si>
    <t>Региональный проект «Развитие системы оказания первичной медико-санитарной помощи»</t>
  </si>
  <si>
    <t>Региональный проект «Борьба с сердечно-сосудистыми заболеваниями»</t>
  </si>
  <si>
    <t>Региональный проект «Борьба с онкологическими заболеваниями»</t>
  </si>
  <si>
    <t>Региональный проект «Обеспечение медицинских организаций системы здравоохранения квалифицированными кадрами»</t>
  </si>
  <si>
    <t>Региональный проект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</si>
  <si>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Региональный проект «Модернизация первичного звена здравоохранения»</t>
  </si>
  <si>
    <t>Региональный проект «Укрепление общественного здоровья»</t>
  </si>
  <si>
    <t>Комплекс процессных мероприятий «Организация санаторно-курортного лечения»</t>
  </si>
  <si>
    <t>Комплекс процессных мероприятий «Организация оказания медицинской помощи»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</si>
  <si>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</si>
  <si>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</si>
  <si>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Комплекс процессных мероприятий «Развитие системы оказания паллиативной медицинской помощи»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</si>
  <si>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</si>
  <si>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Комплекс процессных мероприятий «Управление кадровыми ресурсами здравоохранения»</t>
  </si>
  <si>
    <t>Комплекс процессных мероприятий «Анализ и мониторинг системы здравоохранения»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</si>
  <si>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</si>
  <si>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6010200000</t>
  </si>
  <si>
    <t>6010300000</t>
  </si>
  <si>
    <t>601R100000</t>
  </si>
  <si>
    <t>601R200000</t>
  </si>
  <si>
    <t>601R700000</t>
  </si>
  <si>
    <t>601V700000</t>
  </si>
  <si>
    <t>6030100000</t>
  </si>
  <si>
    <t>6030200000</t>
  </si>
  <si>
    <t>6030300000</t>
  </si>
  <si>
    <t>Региональный проект «Содействие развитию автомобильных дорог регионального, межмуниципального и местного значения»</t>
  </si>
  <si>
    <t>Региональный проект «Развитие зарядной инфраструктуры для быстрой зарядки электрического автомобильного транспорта»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</si>
  <si>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</si>
  <si>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</si>
  <si>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Региональный проект «Развитие общественного транспорта»</t>
  </si>
  <si>
    <t>Региональный проект «Развитие региональных аэропортов»</t>
  </si>
  <si>
    <t>Комплекс процессных мероприятий «Модернизация и развитие транспортного комплекса Саратовской области»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</si>
  <si>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</si>
  <si>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</si>
  <si>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6130100000</t>
  </si>
  <si>
    <t>6130200000</t>
  </si>
  <si>
    <t>Комплекс процессных мероприятий «Формирование электронного правительства»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</si>
  <si>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</si>
  <si>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6200000000</t>
  </si>
  <si>
    <t>6210100000</t>
  </si>
  <si>
    <t>621G100000</t>
  </si>
  <si>
    <t>621G800000</t>
  </si>
  <si>
    <t>621GA00000</t>
  </si>
  <si>
    <t>621Y400000</t>
  </si>
  <si>
    <t>Региональный проект «Содействие развитию инфраструктуры Саратовской области»</t>
  </si>
  <si>
    <t>Региональный проект «Чистая страна»</t>
  </si>
  <si>
    <t>Региональный проект «Сохранение уникальных водных объектов»</t>
  </si>
  <si>
    <t>Региональный проект «Сохранение лесов»</t>
  </si>
  <si>
    <t>Региональный проект «Стимулирование спроса на отечественные беспилотные авиационные системы»</t>
  </si>
  <si>
    <t>6230100000</t>
  </si>
  <si>
    <t>6230200000</t>
  </si>
  <si>
    <t>6230300000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</si>
  <si>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</si>
  <si>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Комплекс процессных мероприятий «Обеспечение охраны, защиты и воспроизводства лесов»</t>
  </si>
  <si>
    <t>6300000000</t>
  </si>
  <si>
    <t>6310100000</t>
  </si>
  <si>
    <t>Региональный проект «Повышение энергоэффективности и энергосбережения»</t>
  </si>
  <si>
    <t>6330200000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</si>
  <si>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</si>
  <si>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6400000000</t>
  </si>
  <si>
    <t>6410100000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</si>
  <si>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</si>
  <si>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6430100000</t>
  </si>
  <si>
    <t>6430200000</t>
  </si>
  <si>
    <t>6430300000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</si>
  <si>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</si>
  <si>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</si>
  <si>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</si>
  <si>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6500000000</t>
  </si>
  <si>
    <t>6530100000</t>
  </si>
  <si>
    <t>6530200000</t>
  </si>
  <si>
    <t>6530300000</t>
  </si>
  <si>
    <t>6530400000</t>
  </si>
  <si>
    <t>6530500000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</si>
  <si>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</si>
  <si>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</si>
  <si>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</si>
  <si>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</si>
  <si>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6600000000</t>
  </si>
  <si>
    <t>6610100000</t>
  </si>
  <si>
    <t>6610200000</t>
  </si>
  <si>
    <t>6610300000</t>
  </si>
  <si>
    <t>Региональный проект «Развитие инициативного бюджетирования в Саратовской области»</t>
  </si>
  <si>
    <t>Региональный проект «Обустройство мест захоронения погибших при защите Отечества»</t>
  </si>
  <si>
    <t>6630100000</t>
  </si>
  <si>
    <t>6630200000</t>
  </si>
  <si>
    <t>6630300000</t>
  </si>
  <si>
    <t>6630400000</t>
  </si>
  <si>
    <t>6630500000</t>
  </si>
  <si>
    <t>6630600000</t>
  </si>
  <si>
    <t>6630700000</t>
  </si>
  <si>
    <t>6630800000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</si>
  <si>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</si>
  <si>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Комплекс процессных мероприятий «Управление долговыми обязательствами Саратовской области»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</si>
  <si>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</si>
  <si>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</si>
  <si>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</si>
  <si>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</si>
  <si>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</si>
  <si>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</si>
  <si>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6700000000</t>
  </si>
  <si>
    <t>6710100000</t>
  </si>
  <si>
    <t>6730100000</t>
  </si>
  <si>
    <t>6730200000</t>
  </si>
  <si>
    <t>6730300000</t>
  </si>
  <si>
    <t>Региональный проект «Поддержка проектов развития промышленности региона»</t>
  </si>
  <si>
    <t>Комплекс процессных мероприятий «Управление развитием промышленного комплекса региона»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</si>
  <si>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</si>
  <si>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</si>
  <si>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6800000000</t>
  </si>
  <si>
    <t>681EB00000</t>
  </si>
  <si>
    <t>Комплекс процессных мероприятий «Гражданско-патриотическое воспитание граждан»</t>
  </si>
  <si>
    <t>Комплекс процессных мероприятий «Военно-патриотическое воспитание граждан»</t>
  </si>
  <si>
    <t>6830100000</t>
  </si>
  <si>
    <t>6830200000</t>
  </si>
  <si>
    <t>6900000000</t>
  </si>
  <si>
    <t>Региональный проект «Формирование комфортной городской среды»</t>
  </si>
  <si>
    <t>7000000000</t>
  </si>
  <si>
    <t>7010100000</t>
  </si>
  <si>
    <t>7010300000</t>
  </si>
  <si>
    <t>7010400000</t>
  </si>
  <si>
    <t>7010500000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</si>
  <si>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</si>
  <si>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«Благоустройство сельских территорий»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</si>
  <si>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</si>
  <si>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</si>
  <si>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«Стимулирование развития виноградарства и виноделия»</t>
  </si>
  <si>
    <t>Региональный проект «Развитие инфраструктуры в сфере занятости населения»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</si>
  <si>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</si>
  <si>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Региональный проект «Содействие занятости сельского населения»</t>
  </si>
  <si>
    <t>511Y400000</t>
  </si>
  <si>
    <t>Комплекс процессных мероприятий «Развитие транспортного обслуживания жителей отдаленных районов области»</t>
  </si>
  <si>
    <t>Региональный проект «Профессионалитет»</t>
  </si>
  <si>
    <t>5110200000</t>
  </si>
  <si>
    <t>Региональный проект «Создание условий для функционирования центра обработки данных»</t>
  </si>
  <si>
    <t>5810300000</t>
  </si>
  <si>
    <t>Комплекс процессных мероприятий «Реализация мероприятий в области архитектуры и инженерно-технического проектирования, технических испытаний, исследований и анализа»</t>
  </si>
  <si>
    <t>6631100000</t>
  </si>
  <si>
    <t>Комплекс процессных мероприятий «Подготовка управленческих кадров для организаций народного хозяйства Российской Федерации»</t>
  </si>
  <si>
    <t>6910100000</t>
  </si>
  <si>
    <t>Региональный проект «Создание условий для комфортного проживания граждан Саратовской области»</t>
  </si>
  <si>
    <t>Комплекс процессных мероприятий «Материально-техническая база, методическое и информационное обеспечение»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</si>
  <si>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</si>
  <si>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«Повышение доступности социально значимой информации»</t>
  </si>
  <si>
    <t>Прогноз*</t>
  </si>
  <si>
    <t>511Ю400000</t>
  </si>
  <si>
    <t>Региональный проект «Все лучшее детям»</t>
  </si>
  <si>
    <t>511Ю600000</t>
  </si>
  <si>
    <t>Региональный проект «Педагоги и наставники»</t>
  </si>
  <si>
    <t>511Ю900000</t>
  </si>
  <si>
    <t>511Я100000</t>
  </si>
  <si>
    <t>Региональный проект «Поддержка семьи»</t>
  </si>
  <si>
    <t>Региональный проект «Повышение уровня обеспеченности инвалидов и детей-инвалидов реабилитационными и абилитационными услугами, а также уровня профессионального развития»</t>
  </si>
  <si>
    <t>521Я100000</t>
  </si>
  <si>
    <t>521Я200000</t>
  </si>
  <si>
    <t>Региональный проект «Многодетная семья»</t>
  </si>
  <si>
    <t>521Я400000</t>
  </si>
  <si>
    <t>Региональный проект «Старшее поколение»</t>
  </si>
  <si>
    <t>531И300000</t>
  </si>
  <si>
    <t>Региональный проект «Модернизация коммунальной инфраструктуры»</t>
  </si>
  <si>
    <t>531Ч500000</t>
  </si>
  <si>
    <t>Региональный проект «Вода России»</t>
  </si>
  <si>
    <t>531Я200000</t>
  </si>
  <si>
    <t>541Л200000</t>
  </si>
  <si>
    <t>Региональный проект «Образование для рынка труда»</t>
  </si>
  <si>
    <t>Региональный проект «Поддержка социально ориентированных некоммерческих организаций в области культуры»</t>
  </si>
  <si>
    <t>Региональный проект «Реализация государственной национальной политики на территории Саратовской области»</t>
  </si>
  <si>
    <t>Региональный проект «Развитие искусства и творчества»</t>
  </si>
  <si>
    <t>551П100000</t>
  </si>
  <si>
    <t>Региональный проект «Создание номерного фонда, инфраструктуры и новых точек притяжения»</t>
  </si>
  <si>
    <t>551Я500000</t>
  </si>
  <si>
    <t>Региональный проект «Семейные ценности и инфраструктура культуры»</t>
  </si>
  <si>
    <t>Комплекс процессных мероприятий «Рекламно-информационная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</si>
  <si>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Региональный проект «Физкультура и спорт»</t>
  </si>
  <si>
    <t>561Ю100000</t>
  </si>
  <si>
    <t>Региональный проект «Россия - страна возможностей»</t>
  </si>
  <si>
    <t>561Ю200000</t>
  </si>
  <si>
    <t>Региональный проект «Мы вместе (Воспитание гармонично развитой личности)»</t>
  </si>
  <si>
    <t>571Е400000</t>
  </si>
  <si>
    <t>Региональный проект «Кадры в агропромышленном комплексе»</t>
  </si>
  <si>
    <t>581Э100000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</si>
  <si>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</si>
  <si>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581Э200000</t>
  </si>
  <si>
    <t>Региональный проект «Производительность труда»</t>
  </si>
  <si>
    <t>591Д100000</t>
  </si>
  <si>
    <t>591Д200000</t>
  </si>
  <si>
    <t>591Д400000</t>
  </si>
  <si>
    <t>591Д500000</t>
  </si>
  <si>
    <t>Региональный проект «Борьба с гепатитом С и минимизация рисков распространения данного заболевания»</t>
  </si>
  <si>
    <t>591Д600000</t>
  </si>
  <si>
    <t>Региональный проект «Совершенствование экстренной медицинской помощи»</t>
  </si>
  <si>
    <t>591Д700000</t>
  </si>
  <si>
    <t>591Д800000</t>
  </si>
  <si>
    <t>Региональный проект «Национальная платформа «Здоровье»</t>
  </si>
  <si>
    <t>591ДА00000</t>
  </si>
  <si>
    <t>Региональный проект «Здоровье для каждого»</t>
  </si>
  <si>
    <t>591ДБ00000</t>
  </si>
  <si>
    <t>Региональный проект «Медицинские кадры»</t>
  </si>
  <si>
    <t>591Я200000</t>
  </si>
  <si>
    <t>591Я300000</t>
  </si>
  <si>
    <t>Региональный проект «Охрана материнства и детства»</t>
  </si>
  <si>
    <t>Региональный проект «Развитие рынка газового моторного топлива в Саратовской области»</t>
  </si>
  <si>
    <t>601И600000</t>
  </si>
  <si>
    <t>601И800000</t>
  </si>
  <si>
    <t>601И900000</t>
  </si>
  <si>
    <t>621Ч500000</t>
  </si>
  <si>
    <t>621Ч600000</t>
  </si>
  <si>
    <t>681Ю200000</t>
  </si>
  <si>
    <t>691И400000</t>
  </si>
  <si>
    <t>Региональный проект «Инфраструктурные проекты (мероприятия) в сфере жилищно-коммунального хозяйства»</t>
  </si>
  <si>
    <t>531И200000</t>
  </si>
  <si>
    <t>Региональный проект «Расселение многоквартирных домов, находящихся под угрозой обрушения»</t>
  </si>
  <si>
    <t>581М300000</t>
  </si>
  <si>
    <t>Региональный проект «Системные меры развития международной кооперации и экспорта»</t>
  </si>
  <si>
    <t>Комплекс процессных мероприятий «Реализация мероприятий межведомственной программы Саратовской области "Плавание для всех"»</t>
  </si>
  <si>
    <t>Региональный проект «Реконструкция аэропортового комплекса Балаково (Саратовская область)»</t>
  </si>
  <si>
    <t>Государственная программа Саратовской области «Молодежная политика Саратовской области»</t>
  </si>
  <si>
    <t>Комплекс процессных мероприятий «Обеспечение участия представителей региона в проектах в сфере молодежной политики»</t>
  </si>
  <si>
    <t>Комплекс процессных мероприятий «Гражданско-патриотическое и военно-патриотическое воспитание молодежи»</t>
  </si>
  <si>
    <t>541Л400000</t>
  </si>
  <si>
    <t>Региональный проект «Человек труда»</t>
  </si>
  <si>
    <t>Региональный проект «Развитие малого агробизнеса»</t>
  </si>
  <si>
    <t>611Ц400000</t>
  </si>
  <si>
    <t>Комплекс процессных мероприятий «Цифровое государственное управление»</t>
  </si>
  <si>
    <t>621Ч200000</t>
  </si>
  <si>
    <t>Региональный проект «Экономика замкнутого цикла»</t>
  </si>
  <si>
    <t>Региональный проект «Построение функционального блока «Общественная безопасность и правопорядок» аппаратно-программного комплекса «Безопасный город» Саратовской области»</t>
  </si>
  <si>
    <t>711Ю100000</t>
  </si>
  <si>
    <t>Региональный проект «Россия – страна возможностей»</t>
  </si>
  <si>
    <t>711Ю200000</t>
  </si>
  <si>
    <t>7130100000</t>
  </si>
  <si>
    <t>7130200000</t>
  </si>
  <si>
    <t>7130300000</t>
  </si>
  <si>
    <t>Комплекс процессных мероприятий «Социальная поддержка безработных граждан"</t>
  </si>
  <si>
    <t xml:space="preserve">Государственная программа Саратовской области «Развитие физической культуры и спорта»                                                                                   </t>
  </si>
  <si>
    <t>Комплекс процессных мероприятий «Рекламно-информационая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</si>
  <si>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Региональный проект «Развитие крупнейших отдаленных малонаселенных муниципальных образований Саратовской области»</t>
  </si>
  <si>
    <t>Комплекс процессных мероприятий «Организация мер, направленных на снижение спроса на наркотики, предупреждение и пресечение преступлений в сфере незаконного оборота наркотиков»</t>
  </si>
  <si>
    <t xml:space="preserve">2025      (отчет) </t>
  </si>
  <si>
    <t xml:space="preserve">2026    (оценка) </t>
  </si>
  <si>
    <t>2028**</t>
  </si>
  <si>
    <t>2029**</t>
  </si>
  <si>
    <t>* без  учета распределения целевых федеральных средств</t>
  </si>
  <si>
    <t>** расходы 2028-2029 годов без условно утверждаемых расходов областного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</si>
</sst>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_ ;[Red]\-#,##0.0\ "/>
    <numFmt numFmtId="166" formatCode="0000000"/>
  </numFmts>
  <fonts count="11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2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5" fillId="0" borderId="0" xfId="1" applyFont="1" applyFill="1"/>
    <xf numFmtId="0" fontId="6" fillId="0" borderId="0" xfId="1" applyFont="1" applyFill="1" applyAlignment="1">
      <alignment horizontal="left"/>
    </xf>
    <xf numFmtId="165" fontId="8" fillId="0" borderId="0" xfId="1" applyNumberFormat="1" applyFont="1" applyFill="1" applyBorder="1" applyAlignment="1">
      <alignment horizontal="center"/>
    </xf>
    <xf numFmtId="166" fontId="6" fillId="3" borderId="2" xfId="1" applyNumberFormat="1" applyFont="1" applyFill="1" applyBorder="1" applyAlignment="1" applyProtection="1">
      <alignment horizontal="center" vertical="center"/>
      <protection hidden="1"/>
    </xf>
    <xf numFmtId="166" fontId="7" fillId="4" borderId="2" xfId="1" applyNumberFormat="1" applyFont="1" applyFill="1" applyBorder="1" applyAlignment="1" applyProtection="1">
      <alignment horizontal="center" vertical="center"/>
      <protection hidden="1"/>
    </xf>
    <xf numFmtId="166" fontId="7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6" fillId="3" borderId="2" xfId="1" applyNumberFormat="1" applyFont="1" applyFill="1" applyBorder="1" applyAlignment="1" applyProtection="1">
      <alignment vertical="center" wrapText="1"/>
      <protection hidden="1"/>
    </xf>
    <xf numFmtId="166" fontId="6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6" fillId="3" borderId="2" xfId="1" applyNumberFormat="1" applyFont="1" applyFill="1" applyBorder="1" applyAlignment="1" applyProtection="1">
      <alignment vertical="center" wrapText="1"/>
      <protection hidden="1"/>
    </xf>
    <xf numFmtId="0" fontId="9" fillId="0" borderId="2" xfId="1" applyFont="1" applyFill="1" applyBorder="1" applyAlignment="1">
      <alignment vertical="center"/>
    </xf>
    <xf numFmtId="166" fontId="6" fillId="0" borderId="2" xfId="1" applyNumberFormat="1" applyFont="1" applyFill="1" applyBorder="1" applyAlignment="1" applyProtection="1">
      <alignment horizontal="left" vertical="center" wrapText="1"/>
      <protection hidden="1"/>
    </xf>
    <xf numFmtId="0" fontId="7" fillId="0" borderId="0" xfId="1" applyFont="1" applyFill="1"/>
    <xf numFmtId="164" fontId="6" fillId="0" borderId="0" xfId="1" applyNumberFormat="1" applyFont="1" applyFill="1"/>
    <xf numFmtId="164" fontId="5" fillId="0" borderId="0" xfId="1" applyNumberFormat="1" applyFont="1" applyFill="1"/>
    <xf numFmtId="0" fontId="9" fillId="3" borderId="2" xfId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/>
    </xf>
    <xf numFmtId="165" fontId="7" fillId="0" borderId="2" xfId="1" applyNumberFormat="1" applyFont="1" applyFill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4" fontId="5" fillId="0" borderId="0" xfId="1" applyNumberFormat="1" applyFont="1" applyFill="1"/>
    <xf numFmtId="166" fontId="6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7" fillId="0" borderId="2" xfId="1" applyNumberFormat="1" applyFont="1" applyFill="1" applyBorder="1" applyAlignment="1" applyProtection="1">
      <alignment horizontal="left" vertical="center" wrapText="1"/>
      <protection hidden="1"/>
    </xf>
    <xf numFmtId="0" fontId="7" fillId="0" borderId="2" xfId="1" applyFont="1" applyFill="1" applyBorder="1" applyAlignment="1">
      <alignment horizontal="left" vertical="center" wrapText="1"/>
    </xf>
    <xf numFmtId="166" fontId="7" fillId="0" borderId="2" xfId="1" applyNumberFormat="1" applyFont="1" applyFill="1" applyBorder="1" applyAlignment="1" applyProtection="1">
      <alignment horizontal="center" vertical="center"/>
      <protection hidden="1"/>
    </xf>
    <xf numFmtId="166" fontId="7" fillId="0" borderId="2" xfId="1" applyNumberFormat="1" applyFont="1" applyFill="1" applyBorder="1" applyAlignment="1" applyProtection="1">
      <alignment vertical="center" wrapText="1"/>
      <protection hidden="1"/>
    </xf>
    <xf numFmtId="0" fontId="7" fillId="0" borderId="2" xfId="1" applyFont="1" applyFill="1" applyBorder="1" applyAlignment="1">
      <alignment horizontal="center" vertical="center"/>
    </xf>
    <xf numFmtId="0" fontId="7" fillId="0" borderId="2" xfId="1" applyNumberFormat="1" applyFont="1" applyFill="1" applyBorder="1" applyAlignment="1" applyProtection="1">
      <alignment vertical="center" wrapText="1"/>
      <protection hidden="1"/>
    </xf>
    <xf numFmtId="164" fontId="7" fillId="0" borderId="2" xfId="1" applyNumberFormat="1" applyFont="1" applyFill="1" applyBorder="1" applyAlignment="1">
      <alignment horizontal="center" vertical="center"/>
    </xf>
    <xf numFmtId="166" fontId="7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Protection="1">
      <protection locked="0"/>
    </xf>
    <xf numFmtId="0" fontId="9" fillId="0" borderId="2" xfId="1" applyFont="1" applyFill="1" applyBorder="1" applyAlignment="1">
      <alignment horizontal="center" vertical="center"/>
    </xf>
    <xf numFmtId="165" fontId="7" fillId="4" borderId="2" xfId="1" applyNumberFormat="1" applyFont="1" applyFill="1" applyBorder="1" applyAlignment="1">
      <alignment horizontal="center" vertical="center"/>
    </xf>
    <xf numFmtId="165" fontId="6" fillId="3" borderId="2" xfId="1" applyNumberFormat="1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/>
    </xf>
    <xf numFmtId="0" fontId="6" fillId="2" borderId="2" xfId="2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vertical="top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center"/>
    </xf>
    <xf numFmtId="0" fontId="9" fillId="3" borderId="0" xfId="1" applyFont="1" applyFill="1"/>
    <xf numFmtId="0" fontId="9" fillId="0" borderId="0" xfId="1" applyFont="1" applyFill="1"/>
    <xf numFmtId="0" fontId="6" fillId="0" borderId="2" xfId="1" applyFont="1" applyFill="1" applyBorder="1" applyAlignment="1">
      <alignment horizontal="center" vertical="center"/>
    </xf>
    <xf numFmtId="165" fontId="6" fillId="0" borderId="2" xfId="1" applyNumberFormat="1" applyFont="1" applyFill="1" applyBorder="1" applyAlignment="1">
      <alignment horizontal="center" vertical="center"/>
    </xf>
    <xf numFmtId="0" fontId="5" fillId="0" borderId="2" xfId="1" applyFont="1" applyFill="1" applyBorder="1"/>
    <xf numFmtId="165" fontId="5" fillId="0" borderId="0" xfId="1" applyNumberFormat="1" applyFont="1" applyFill="1"/>
    <xf numFmtId="0" fontId="10" fillId="0" borderId="0" xfId="1" applyFont="1" applyFill="1" applyAlignment="1">
      <alignment horizontal="left" vertical="center" wrapText="1"/>
    </xf>
    <xf numFmtId="0" fontId="6" fillId="0" borderId="0" xfId="1" applyFont="1" applyFill="1" applyAlignment="1">
      <alignment horizontal="left" vertical="center" wrapText="1"/>
    </xf>
    <xf numFmtId="0" fontId="7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left" vertical="center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7"/>
  <sheetViews>
    <sheetView showZeros="0" tabSelected="1" view="pageBreakPreview" zoomScale="70" zoomScaleNormal="70" zoomScaleSheetLayoutView="70" zoomScalePageLayoutView="55" workbookViewId="0">
      <pane xSplit="2" ySplit="6" topLeftCell="C7" activePane="bottomRight" state="frozenSplit"/>
      <selection activeCell="B1" sqref="B1"/>
      <selection pane="topRight" activeCell="D1" sqref="D1"/>
      <selection pane="bottomLeft" activeCell="B8" sqref="B8"/>
      <selection pane="bottomRight" sqref="A1:G1"/>
    </sheetView>
  </sheetViews>
  <sheetFormatPr defaultColWidth="9" defaultRowHeight="15.75" x14ac:dyDescent="0.25"/>
  <cols>
    <col min="1" max="1" width="16" style="1" customWidth="1"/>
    <col min="2" max="2" width="98" style="12" customWidth="1"/>
    <col min="3" max="3" width="13.625" style="1" customWidth="1"/>
    <col min="4" max="4" width="13.5" style="1" customWidth="1"/>
    <col min="5" max="5" width="13.875" style="1" customWidth="1"/>
    <col min="6" max="6" width="14.25" style="1" customWidth="1"/>
    <col min="7" max="7" width="14.125" style="1" customWidth="1"/>
    <col min="8" max="16384" width="9" style="1"/>
  </cols>
  <sheetData>
    <row r="1" spans="1:11" ht="20.45" customHeight="1" x14ac:dyDescent="0.3">
      <c r="A1" s="49" t="s">
        <v>0</v>
      </c>
      <c r="B1" s="49"/>
      <c r="C1" s="49"/>
      <c r="D1" s="49"/>
      <c r="E1" s="49"/>
      <c r="F1" s="49"/>
      <c r="G1" s="49"/>
    </row>
    <row r="2" spans="1:11" ht="24" customHeight="1" x14ac:dyDescent="0.3">
      <c r="B2" s="2"/>
      <c r="G2" s="3" t="s">
        <v>1</v>
      </c>
    </row>
    <row r="3" spans="1:11" s="35" customFormat="1" ht="12.75" x14ac:dyDescent="0.25">
      <c r="A3" s="50" t="s">
        <v>2</v>
      </c>
      <c r="B3" s="53" t="s">
        <v>3</v>
      </c>
      <c r="C3" s="50" t="s">
        <v>489</v>
      </c>
      <c r="D3" s="50" t="s">
        <v>490</v>
      </c>
      <c r="E3" s="56" t="s">
        <v>395</v>
      </c>
      <c r="F3" s="57"/>
      <c r="G3" s="58"/>
    </row>
    <row r="4" spans="1:11" s="35" customFormat="1" ht="12.75" x14ac:dyDescent="0.25">
      <c r="A4" s="51"/>
      <c r="B4" s="54"/>
      <c r="C4" s="51"/>
      <c r="D4" s="51"/>
      <c r="E4" s="59"/>
      <c r="F4" s="60"/>
      <c r="G4" s="61"/>
    </row>
    <row r="5" spans="1:11" s="35" customFormat="1" ht="24" customHeight="1" x14ac:dyDescent="0.25">
      <c r="A5" s="52"/>
      <c r="B5" s="55"/>
      <c r="C5" s="52"/>
      <c r="D5" s="52"/>
      <c r="E5" s="34">
        <v>2027</v>
      </c>
      <c r="F5" s="34" t="s">
        <v>491</v>
      </c>
      <c r="G5" s="34" t="s">
        <v>492</v>
      </c>
      <c r="H5" s="36"/>
      <c r="I5" s="36"/>
      <c r="J5" s="36"/>
      <c r="K5" s="36"/>
    </row>
    <row r="6" spans="1:11" s="39" customFormat="1" ht="12.75" customHeight="1" x14ac:dyDescent="0.25">
      <c r="A6" s="30">
        <v>1</v>
      </c>
      <c r="B6" s="30">
        <v>2</v>
      </c>
      <c r="C6" s="30">
        <v>3</v>
      </c>
      <c r="D6" s="37">
        <v>4</v>
      </c>
      <c r="E6" s="37">
        <v>5</v>
      </c>
      <c r="F6" s="37">
        <v>6</v>
      </c>
      <c r="G6" s="37">
        <v>7</v>
      </c>
      <c r="H6" s="38"/>
      <c r="I6" s="38"/>
      <c r="J6" s="38"/>
      <c r="K6" s="38"/>
    </row>
    <row r="7" spans="1:11" ht="20.25" customHeight="1" x14ac:dyDescent="0.2">
      <c r="A7" s="8">
        <v>5100000000</v>
      </c>
      <c r="B7" s="7" t="s">
        <v>4</v>
      </c>
      <c r="C7" s="16">
        <f>SUM(C8:C27)</f>
        <v>46465523.700000003</v>
      </c>
      <c r="D7" s="16">
        <f>SUM(D8:D27)</f>
        <v>62267935.899999999</v>
      </c>
      <c r="E7" s="16">
        <f>SUM(E8:E27)</f>
        <v>45701406.799999997</v>
      </c>
      <c r="F7" s="16">
        <f>SUM(F8:F27)</f>
        <v>45513649.900000006</v>
      </c>
      <c r="G7" s="16">
        <f>SUM(G8:G27)</f>
        <v>45928022.800000004</v>
      </c>
      <c r="H7" s="36"/>
      <c r="I7" s="36"/>
      <c r="J7" s="36"/>
      <c r="K7" s="36"/>
    </row>
    <row r="8" spans="1:11" x14ac:dyDescent="0.2">
      <c r="A8" s="23" t="s">
        <v>33</v>
      </c>
      <c r="B8" s="21" t="s">
        <v>19</v>
      </c>
      <c r="C8" s="27">
        <v>2264140.2999999998</v>
      </c>
      <c r="D8" s="27">
        <v>3121293.3</v>
      </c>
      <c r="E8" s="27">
        <v>165589.5</v>
      </c>
      <c r="F8" s="27">
        <v>12089.5</v>
      </c>
      <c r="G8" s="27">
        <v>12089.5</v>
      </c>
      <c r="H8" s="36"/>
      <c r="I8" s="36"/>
      <c r="J8" s="36"/>
      <c r="K8" s="36"/>
    </row>
    <row r="9" spans="1:11" x14ac:dyDescent="0.2">
      <c r="A9" s="23" t="s">
        <v>384</v>
      </c>
      <c r="B9" s="21" t="s">
        <v>383</v>
      </c>
      <c r="C9" s="27"/>
      <c r="D9" s="27"/>
      <c r="E9" s="27"/>
      <c r="F9" s="27"/>
      <c r="G9" s="27"/>
      <c r="H9" s="36"/>
      <c r="I9" s="36"/>
      <c r="J9" s="36"/>
      <c r="K9" s="36"/>
    </row>
    <row r="10" spans="1:11" x14ac:dyDescent="0.2">
      <c r="A10" s="23" t="s">
        <v>34</v>
      </c>
      <c r="B10" s="21" t="s">
        <v>20</v>
      </c>
      <c r="C10" s="27"/>
      <c r="D10" s="27"/>
      <c r="E10" s="27"/>
      <c r="F10" s="27"/>
      <c r="G10" s="27"/>
      <c r="H10" s="36"/>
      <c r="I10" s="36"/>
      <c r="J10" s="36"/>
      <c r="K10" s="36"/>
    </row>
    <row r="11" spans="1:11" x14ac:dyDescent="0.2">
      <c r="A11" s="23" t="s">
        <v>35</v>
      </c>
      <c r="B11" s="21" t="s">
        <v>21</v>
      </c>
      <c r="C11" s="27"/>
      <c r="D11" s="27"/>
      <c r="E11" s="27"/>
      <c r="F11" s="27"/>
      <c r="G11" s="27"/>
      <c r="H11" s="36"/>
      <c r="I11" s="36"/>
      <c r="J11" s="36"/>
      <c r="K11" s="36"/>
    </row>
    <row r="12" spans="1:11" x14ac:dyDescent="0.2">
      <c r="A12" s="23" t="s">
        <v>36</v>
      </c>
      <c r="B12" s="21" t="s">
        <v>22</v>
      </c>
      <c r="C12" s="27"/>
      <c r="D12" s="27"/>
      <c r="E12" s="27"/>
      <c r="F12" s="27"/>
      <c r="G12" s="27"/>
      <c r="H12" s="36"/>
      <c r="I12" s="36"/>
      <c r="J12" s="36"/>
      <c r="K12" s="36"/>
    </row>
    <row r="13" spans="1:11" x14ac:dyDescent="0.2">
      <c r="A13" s="23" t="s">
        <v>381</v>
      </c>
      <c r="B13" s="21" t="s">
        <v>299</v>
      </c>
      <c r="C13" s="27">
        <v>3242.3</v>
      </c>
      <c r="D13" s="27">
        <v>3286.5</v>
      </c>
      <c r="E13" s="27">
        <v>3358.2</v>
      </c>
      <c r="F13" s="27">
        <v>6396.8</v>
      </c>
      <c r="G13" s="27">
        <v>6541.7</v>
      </c>
      <c r="H13" s="36"/>
      <c r="I13" s="36"/>
      <c r="J13" s="36"/>
      <c r="K13" s="36"/>
    </row>
    <row r="14" spans="1:11" x14ac:dyDescent="0.2">
      <c r="A14" s="23" t="s">
        <v>396</v>
      </c>
      <c r="B14" s="21" t="s">
        <v>397</v>
      </c>
      <c r="C14" s="27">
        <v>2352518.5</v>
      </c>
      <c r="D14" s="27">
        <v>6518976.9000000004</v>
      </c>
      <c r="E14" s="27"/>
      <c r="F14" s="27"/>
      <c r="G14" s="27"/>
      <c r="H14" s="36"/>
      <c r="I14" s="36"/>
      <c r="J14" s="36"/>
      <c r="K14" s="36"/>
    </row>
    <row r="15" spans="1:11" x14ac:dyDescent="0.2">
      <c r="A15" s="23" t="s">
        <v>398</v>
      </c>
      <c r="B15" s="21" t="s">
        <v>399</v>
      </c>
      <c r="C15" s="27">
        <v>2009453.6</v>
      </c>
      <c r="D15" s="27">
        <v>2083346</v>
      </c>
      <c r="E15" s="27"/>
      <c r="F15" s="27"/>
      <c r="G15" s="27"/>
      <c r="H15" s="36"/>
      <c r="I15" s="36"/>
      <c r="J15" s="36"/>
      <c r="K15" s="36"/>
    </row>
    <row r="16" spans="1:11" x14ac:dyDescent="0.2">
      <c r="A16" s="23" t="s">
        <v>400</v>
      </c>
      <c r="B16" s="21" t="s">
        <v>383</v>
      </c>
      <c r="C16" s="27">
        <v>143859.1</v>
      </c>
      <c r="D16" s="27">
        <v>251850.3</v>
      </c>
      <c r="E16" s="27"/>
      <c r="F16" s="27"/>
      <c r="G16" s="27"/>
      <c r="H16" s="36"/>
      <c r="I16" s="36"/>
      <c r="J16" s="36"/>
      <c r="K16" s="36"/>
    </row>
    <row r="17" spans="1:11" x14ac:dyDescent="0.2">
      <c r="A17" s="23" t="s">
        <v>401</v>
      </c>
      <c r="B17" s="21" t="s">
        <v>402</v>
      </c>
      <c r="C17" s="27">
        <v>203244.1</v>
      </c>
      <c r="D17" s="27">
        <v>609872.80000000005</v>
      </c>
      <c r="E17" s="27"/>
      <c r="F17" s="27"/>
      <c r="G17" s="27"/>
      <c r="H17" s="36"/>
      <c r="I17" s="36"/>
      <c r="J17" s="36"/>
      <c r="K17" s="36"/>
    </row>
    <row r="18" spans="1:11" ht="31.5" x14ac:dyDescent="0.2">
      <c r="A18" s="23" t="s">
        <v>37</v>
      </c>
      <c r="B18" s="21" t="s">
        <v>23</v>
      </c>
      <c r="C18" s="27">
        <v>1431367.9</v>
      </c>
      <c r="D18" s="27">
        <v>1563464.6</v>
      </c>
      <c r="E18" s="27">
        <v>1719820.5</v>
      </c>
      <c r="F18" s="27">
        <v>1723133.3</v>
      </c>
      <c r="G18" s="27">
        <v>1763937.5</v>
      </c>
      <c r="H18" s="36"/>
      <c r="I18" s="36"/>
      <c r="J18" s="36"/>
      <c r="K18" s="36"/>
    </row>
    <row r="19" spans="1:11" x14ac:dyDescent="0.2">
      <c r="A19" s="23" t="s">
        <v>38</v>
      </c>
      <c r="B19" s="21" t="s">
        <v>24</v>
      </c>
      <c r="C19" s="27">
        <v>7861071.4000000004</v>
      </c>
      <c r="D19" s="27">
        <v>9681805.5</v>
      </c>
      <c r="E19" s="27">
        <f>0.1+9175416.8</f>
        <v>9175416.9000000004</v>
      </c>
      <c r="F19" s="27">
        <v>9464818.3000000007</v>
      </c>
      <c r="G19" s="27">
        <f>-0.1+9734232.4</f>
        <v>9734232.3000000007</v>
      </c>
      <c r="H19" s="36"/>
      <c r="I19" s="36"/>
      <c r="J19" s="36"/>
      <c r="K19" s="36"/>
    </row>
    <row r="20" spans="1:11" x14ac:dyDescent="0.2">
      <c r="A20" s="23" t="s">
        <v>39</v>
      </c>
      <c r="B20" s="21" t="s">
        <v>25</v>
      </c>
      <c r="C20" s="27">
        <v>26398394.5</v>
      </c>
      <c r="D20" s="27">
        <v>32897884</v>
      </c>
      <c r="E20" s="27">
        <v>30117929.199999999</v>
      </c>
      <c r="F20" s="27">
        <v>30371208.800000001</v>
      </c>
      <c r="G20" s="27">
        <v>30345330.899999999</v>
      </c>
      <c r="H20" s="36"/>
      <c r="I20" s="36"/>
      <c r="J20" s="36"/>
      <c r="K20" s="36"/>
    </row>
    <row r="21" spans="1:11" ht="31.5" x14ac:dyDescent="0.25">
      <c r="A21" s="25" t="s">
        <v>40</v>
      </c>
      <c r="B21" s="22" t="s">
        <v>26</v>
      </c>
      <c r="C21" s="33">
        <v>506832.5</v>
      </c>
      <c r="D21" s="27">
        <v>614782.1</v>
      </c>
      <c r="E21" s="27">
        <v>621145.59999999998</v>
      </c>
      <c r="F21" s="27">
        <v>142020.20000000001</v>
      </c>
      <c r="G21" s="27">
        <v>142020.20000000001</v>
      </c>
      <c r="H21" s="36"/>
      <c r="I21" s="36"/>
      <c r="J21" s="36"/>
      <c r="K21" s="36"/>
    </row>
    <row r="22" spans="1:11" x14ac:dyDescent="0.25">
      <c r="A22" s="25" t="s">
        <v>41</v>
      </c>
      <c r="B22" s="22" t="s">
        <v>27</v>
      </c>
      <c r="C22" s="33">
        <v>19123.5</v>
      </c>
      <c r="D22" s="27">
        <v>23291.9</v>
      </c>
      <c r="E22" s="27">
        <v>26133.5</v>
      </c>
      <c r="F22" s="27">
        <v>26691.200000000001</v>
      </c>
      <c r="G22" s="27">
        <v>26698.799999999999</v>
      </c>
      <c r="H22" s="36"/>
      <c r="I22" s="36"/>
      <c r="J22" s="36"/>
      <c r="K22" s="36"/>
    </row>
    <row r="23" spans="1:11" x14ac:dyDescent="0.25">
      <c r="A23" s="25" t="s">
        <v>42</v>
      </c>
      <c r="B23" s="22" t="s">
        <v>28</v>
      </c>
      <c r="C23" s="33">
        <v>3239970.3</v>
      </c>
      <c r="D23" s="27">
        <v>3295752.4</v>
      </c>
      <c r="E23" s="27">
        <v>3833103.9</v>
      </c>
      <c r="F23" s="27">
        <v>3717152.5</v>
      </c>
      <c r="G23" s="27">
        <v>3833787.2</v>
      </c>
      <c r="H23" s="36"/>
      <c r="I23" s="36"/>
      <c r="J23" s="36"/>
      <c r="K23" s="36"/>
    </row>
    <row r="24" spans="1:11" x14ac:dyDescent="0.25">
      <c r="A24" s="25" t="s">
        <v>43</v>
      </c>
      <c r="B24" s="22" t="s">
        <v>29</v>
      </c>
      <c r="C24" s="33">
        <v>1797</v>
      </c>
      <c r="D24" s="27">
        <v>2000</v>
      </c>
      <c r="E24" s="27">
        <v>2000</v>
      </c>
      <c r="F24" s="27"/>
      <c r="G24" s="27"/>
      <c r="H24" s="36"/>
      <c r="I24" s="36"/>
      <c r="J24" s="36"/>
      <c r="K24" s="36"/>
    </row>
    <row r="25" spans="1:11" x14ac:dyDescent="0.25">
      <c r="A25" s="25" t="s">
        <v>44</v>
      </c>
      <c r="B25" s="22" t="s">
        <v>30</v>
      </c>
      <c r="C25" s="33">
        <v>28842</v>
      </c>
      <c r="D25" s="27">
        <v>1600070.2</v>
      </c>
      <c r="E25" s="27">
        <v>36909.5</v>
      </c>
      <c r="F25" s="27">
        <v>50139.3</v>
      </c>
      <c r="G25" s="27">
        <v>63384.7</v>
      </c>
      <c r="H25" s="36"/>
      <c r="I25" s="36"/>
      <c r="J25" s="36"/>
      <c r="K25" s="36"/>
    </row>
    <row r="26" spans="1:11" ht="31.5" x14ac:dyDescent="0.25">
      <c r="A26" s="25" t="s">
        <v>45</v>
      </c>
      <c r="B26" s="22" t="s">
        <v>31</v>
      </c>
      <c r="C26" s="33"/>
      <c r="D26" s="27">
        <v>259.39999999999998</v>
      </c>
      <c r="E26" s="27"/>
      <c r="F26" s="27"/>
      <c r="G26" s="27"/>
      <c r="H26" s="36"/>
      <c r="I26" s="36"/>
      <c r="J26" s="36"/>
      <c r="K26" s="36"/>
    </row>
    <row r="27" spans="1:11" x14ac:dyDescent="0.25">
      <c r="A27" s="25" t="s">
        <v>46</v>
      </c>
      <c r="B27" s="22" t="s">
        <v>32</v>
      </c>
      <c r="C27" s="33">
        <v>1666.7</v>
      </c>
      <c r="D27" s="27"/>
      <c r="E27" s="27"/>
      <c r="F27" s="27"/>
      <c r="G27" s="27"/>
      <c r="H27" s="36"/>
      <c r="I27" s="36"/>
      <c r="J27" s="36"/>
      <c r="K27" s="36"/>
    </row>
    <row r="28" spans="1:11" s="40" customFormat="1" ht="31.5" x14ac:dyDescent="0.2">
      <c r="A28" s="4">
        <v>5200000000</v>
      </c>
      <c r="B28" s="7" t="s">
        <v>47</v>
      </c>
      <c r="C28" s="16">
        <f>SUM(C29:C45)</f>
        <v>23402469.600000001</v>
      </c>
      <c r="D28" s="16">
        <f>SUM(D29:D45)</f>
        <v>26027464.400000002</v>
      </c>
      <c r="E28" s="16">
        <f>SUM(E29:E45)</f>
        <v>23098980.599999998</v>
      </c>
      <c r="F28" s="16">
        <f>SUM(F29:F45)</f>
        <v>23828336.500000004</v>
      </c>
      <c r="G28" s="16">
        <f>SUM(G29:G45)+0.1</f>
        <v>24116670.000000004</v>
      </c>
    </row>
    <row r="29" spans="1:11" s="41" customFormat="1" ht="31.5" x14ac:dyDescent="0.2">
      <c r="A29" s="23" t="s">
        <v>56</v>
      </c>
      <c r="B29" s="24" t="s">
        <v>53</v>
      </c>
      <c r="C29" s="27">
        <v>515399.7</v>
      </c>
      <c r="D29" s="27">
        <v>349653.2</v>
      </c>
      <c r="E29" s="27">
        <v>269214.3</v>
      </c>
      <c r="F29" s="27">
        <v>148374</v>
      </c>
      <c r="G29" s="27">
        <v>144856.20000000001</v>
      </c>
    </row>
    <row r="30" spans="1:11" s="41" customFormat="1" ht="33.75" customHeight="1" x14ac:dyDescent="0.2">
      <c r="A30" s="23">
        <v>5212700000</v>
      </c>
      <c r="B30" s="24" t="s">
        <v>403</v>
      </c>
      <c r="C30" s="27">
        <v>56179.8</v>
      </c>
      <c r="D30" s="27">
        <v>50075.3</v>
      </c>
      <c r="E30" s="27"/>
      <c r="F30" s="27"/>
      <c r="G30" s="27"/>
    </row>
    <row r="31" spans="1:11" s="41" customFormat="1" x14ac:dyDescent="0.2">
      <c r="A31" s="23" t="s">
        <v>57</v>
      </c>
      <c r="B31" s="24" t="s">
        <v>54</v>
      </c>
      <c r="C31" s="27"/>
      <c r="D31" s="27"/>
      <c r="E31" s="27"/>
      <c r="F31" s="27"/>
      <c r="G31" s="27"/>
    </row>
    <row r="32" spans="1:11" s="41" customFormat="1" ht="31.5" x14ac:dyDescent="0.2">
      <c r="A32" s="23" t="s">
        <v>58</v>
      </c>
      <c r="B32" s="24" t="s">
        <v>55</v>
      </c>
      <c r="C32" s="27"/>
      <c r="D32" s="27"/>
      <c r="E32" s="27"/>
      <c r="F32" s="27"/>
      <c r="G32" s="27"/>
    </row>
    <row r="33" spans="1:7" s="41" customFormat="1" x14ac:dyDescent="0.2">
      <c r="A33" s="23" t="s">
        <v>404</v>
      </c>
      <c r="B33" s="24" t="s">
        <v>402</v>
      </c>
      <c r="C33" s="27">
        <v>2385778</v>
      </c>
      <c r="D33" s="27">
        <v>2338843.2000000002</v>
      </c>
      <c r="E33" s="27">
        <v>2185592</v>
      </c>
      <c r="F33" s="27">
        <v>2255849.5</v>
      </c>
      <c r="G33" s="27">
        <v>1893514.5</v>
      </c>
    </row>
    <row r="34" spans="1:7" s="41" customFormat="1" x14ac:dyDescent="0.2">
      <c r="A34" s="23" t="s">
        <v>405</v>
      </c>
      <c r="B34" s="24" t="s">
        <v>406</v>
      </c>
      <c r="C34" s="27">
        <v>960911.5</v>
      </c>
      <c r="D34" s="27">
        <v>1988446.9</v>
      </c>
      <c r="E34" s="27">
        <v>245886.9</v>
      </c>
      <c r="F34" s="27">
        <v>255515.5</v>
      </c>
      <c r="G34" s="27">
        <v>265736.09999999998</v>
      </c>
    </row>
    <row r="35" spans="1:7" s="41" customFormat="1" x14ac:dyDescent="0.2">
      <c r="A35" s="23" t="s">
        <v>407</v>
      </c>
      <c r="B35" s="24" t="s">
        <v>408</v>
      </c>
      <c r="C35" s="27">
        <v>478863.6</v>
      </c>
      <c r="D35" s="27">
        <v>1094371.7</v>
      </c>
      <c r="E35" s="27">
        <v>43588</v>
      </c>
      <c r="F35" s="27">
        <v>44684.2</v>
      </c>
      <c r="G35" s="27">
        <v>45824.4</v>
      </c>
    </row>
    <row r="36" spans="1:7" s="41" customFormat="1" x14ac:dyDescent="0.2">
      <c r="A36" s="23" t="s">
        <v>68</v>
      </c>
      <c r="B36" s="24" t="s">
        <v>59</v>
      </c>
      <c r="C36" s="27">
        <v>506291.9</v>
      </c>
      <c r="D36" s="27">
        <v>408934.9</v>
      </c>
      <c r="E36" s="27">
        <v>516625.3</v>
      </c>
      <c r="F36" s="27">
        <v>540254.9</v>
      </c>
      <c r="G36" s="27">
        <v>496894.9</v>
      </c>
    </row>
    <row r="37" spans="1:7" s="41" customFormat="1" x14ac:dyDescent="0.2">
      <c r="A37" s="23" t="s">
        <v>69</v>
      </c>
      <c r="B37" s="24" t="s">
        <v>60</v>
      </c>
      <c r="C37" s="27">
        <v>8238833.7999999998</v>
      </c>
      <c r="D37" s="27">
        <v>8535333.5</v>
      </c>
      <c r="E37" s="27">
        <v>7618027.7999999998</v>
      </c>
      <c r="F37" s="27">
        <v>8060668</v>
      </c>
      <c r="G37" s="27">
        <v>8456816.0999999996</v>
      </c>
    </row>
    <row r="38" spans="1:7" s="41" customFormat="1" ht="31.5" x14ac:dyDescent="0.2">
      <c r="A38" s="23" t="s">
        <v>70</v>
      </c>
      <c r="B38" s="24" t="s">
        <v>61</v>
      </c>
      <c r="C38" s="27">
        <v>1063150.3</v>
      </c>
      <c r="D38" s="27">
        <v>1154263.8999999999</v>
      </c>
      <c r="E38" s="27">
        <v>1223330.8999999999</v>
      </c>
      <c r="F38" s="27">
        <v>1273069.3999999999</v>
      </c>
      <c r="G38" s="27">
        <v>1312481.8999999999</v>
      </c>
    </row>
    <row r="39" spans="1:7" s="41" customFormat="1" x14ac:dyDescent="0.2">
      <c r="A39" s="23" t="s">
        <v>71</v>
      </c>
      <c r="B39" s="24" t="s">
        <v>62</v>
      </c>
      <c r="C39" s="27">
        <v>8582018.5</v>
      </c>
      <c r="D39" s="27">
        <v>9472829.5</v>
      </c>
      <c r="E39" s="27">
        <v>9831581.0999999996</v>
      </c>
      <c r="F39" s="27">
        <v>10056794</v>
      </c>
      <c r="G39" s="27">
        <v>10269518.6</v>
      </c>
    </row>
    <row r="40" spans="1:7" s="41" customFormat="1" ht="31.5" x14ac:dyDescent="0.2">
      <c r="A40" s="23" t="s">
        <v>72</v>
      </c>
      <c r="B40" s="24" t="s">
        <v>63</v>
      </c>
      <c r="C40" s="27">
        <v>48651.5</v>
      </c>
      <c r="D40" s="27">
        <v>47275.199999999997</v>
      </c>
      <c r="E40" s="27">
        <v>54429.9</v>
      </c>
      <c r="F40" s="27">
        <v>54429.9</v>
      </c>
      <c r="G40" s="27">
        <v>54429.9</v>
      </c>
    </row>
    <row r="41" spans="1:7" ht="31.5" x14ac:dyDescent="0.2">
      <c r="A41" s="5" t="s">
        <v>73</v>
      </c>
      <c r="B41" s="6" t="s">
        <v>392</v>
      </c>
      <c r="C41" s="27">
        <v>63687.3</v>
      </c>
      <c r="D41" s="27">
        <v>63147.3</v>
      </c>
      <c r="E41" s="27">
        <v>73801.3</v>
      </c>
      <c r="F41" s="27">
        <v>73801.3</v>
      </c>
      <c r="G41" s="27">
        <v>73801.3</v>
      </c>
    </row>
    <row r="42" spans="1:7" x14ac:dyDescent="0.2">
      <c r="A42" s="5" t="s">
        <v>74</v>
      </c>
      <c r="B42" s="6" t="s">
        <v>64</v>
      </c>
      <c r="C42" s="27">
        <v>374353.3</v>
      </c>
      <c r="D42" s="27">
        <v>383742.6</v>
      </c>
      <c r="E42" s="27">
        <v>968383.4</v>
      </c>
      <c r="F42" s="27">
        <v>996348.5</v>
      </c>
      <c r="G42" s="27">
        <v>1034220</v>
      </c>
    </row>
    <row r="43" spans="1:7" x14ac:dyDescent="0.2">
      <c r="A43" s="5" t="s">
        <v>75</v>
      </c>
      <c r="B43" s="6" t="s">
        <v>65</v>
      </c>
      <c r="C43" s="27">
        <v>44661.7</v>
      </c>
      <c r="D43" s="27">
        <v>44141.599999999999</v>
      </c>
      <c r="E43" s="27">
        <v>25648.5</v>
      </c>
      <c r="F43" s="27">
        <v>25676.1</v>
      </c>
      <c r="G43" s="27">
        <v>25704.799999999999</v>
      </c>
    </row>
    <row r="44" spans="1:7" x14ac:dyDescent="0.2">
      <c r="A44" s="5" t="s">
        <v>76</v>
      </c>
      <c r="B44" s="6" t="s">
        <v>66</v>
      </c>
      <c r="C44" s="27">
        <v>2760.2</v>
      </c>
      <c r="D44" s="27">
        <v>3260.9</v>
      </c>
      <c r="E44" s="27">
        <v>2220.6</v>
      </c>
      <c r="F44" s="27">
        <v>2220.6</v>
      </c>
      <c r="G44" s="27">
        <v>2220.6</v>
      </c>
    </row>
    <row r="45" spans="1:7" ht="31.5" x14ac:dyDescent="0.2">
      <c r="A45" s="5" t="s">
        <v>77</v>
      </c>
      <c r="B45" s="6" t="s">
        <v>67</v>
      </c>
      <c r="C45" s="27">
        <v>80928.5</v>
      </c>
      <c r="D45" s="27">
        <v>93144.7</v>
      </c>
      <c r="E45" s="27">
        <v>40650.6</v>
      </c>
      <c r="F45" s="27">
        <v>40650.6</v>
      </c>
      <c r="G45" s="27">
        <v>40650.6</v>
      </c>
    </row>
    <row r="46" spans="1:7" ht="31.5" x14ac:dyDescent="0.2">
      <c r="A46" s="8">
        <v>5300000000</v>
      </c>
      <c r="B46" s="7" t="s">
        <v>7</v>
      </c>
      <c r="C46" s="32">
        <f>SUM(C47:C67)</f>
        <v>10053290.5</v>
      </c>
      <c r="D46" s="32">
        <f>SUM(D47:D67)</f>
        <v>11197395.200000001</v>
      </c>
      <c r="E46" s="32">
        <f>SUM(E47:E67)</f>
        <v>5714657.0999999996</v>
      </c>
      <c r="F46" s="32">
        <f>SUM(F47:F67)</f>
        <v>3370411.9</v>
      </c>
      <c r="G46" s="32">
        <f>SUM(G47:G67)</f>
        <v>3388429.2</v>
      </c>
    </row>
    <row r="47" spans="1:7" ht="31.5" x14ac:dyDescent="0.2">
      <c r="A47" s="5" t="s">
        <v>78</v>
      </c>
      <c r="B47" s="6" t="s">
        <v>83</v>
      </c>
      <c r="C47" s="27">
        <v>966431.2</v>
      </c>
      <c r="D47" s="27">
        <v>179102.9</v>
      </c>
      <c r="E47" s="27"/>
      <c r="F47" s="27"/>
      <c r="G47" s="27"/>
    </row>
    <row r="48" spans="1:7" x14ac:dyDescent="0.2">
      <c r="A48" s="5" t="s">
        <v>79</v>
      </c>
      <c r="B48" s="6" t="s">
        <v>84</v>
      </c>
      <c r="C48" s="27">
        <v>30552.5</v>
      </c>
      <c r="D48" s="27">
        <v>188454.5</v>
      </c>
      <c r="E48" s="27">
        <v>30000</v>
      </c>
      <c r="F48" s="27"/>
      <c r="G48" s="27"/>
    </row>
    <row r="49" spans="1:7" x14ac:dyDescent="0.2">
      <c r="A49" s="5" t="s">
        <v>80</v>
      </c>
      <c r="B49" s="6" t="s">
        <v>85</v>
      </c>
      <c r="C49" s="27">
        <v>593126.9</v>
      </c>
      <c r="D49" s="27">
        <v>120000</v>
      </c>
      <c r="E49" s="27"/>
      <c r="F49" s="27"/>
      <c r="G49" s="27"/>
    </row>
    <row r="50" spans="1:7" x14ac:dyDescent="0.2">
      <c r="A50" s="5">
        <v>5310400000</v>
      </c>
      <c r="B50" s="6" t="s">
        <v>462</v>
      </c>
      <c r="C50" s="27">
        <v>9999</v>
      </c>
      <c r="D50" s="25"/>
      <c r="E50" s="27"/>
      <c r="F50" s="27"/>
      <c r="G50" s="27"/>
    </row>
    <row r="51" spans="1:7" ht="31.5" x14ac:dyDescent="0.2">
      <c r="A51" s="5">
        <v>5310500000</v>
      </c>
      <c r="B51" s="6" t="s">
        <v>460</v>
      </c>
      <c r="C51" s="27">
        <v>882364</v>
      </c>
      <c r="D51" s="27">
        <v>261391.4</v>
      </c>
      <c r="E51" s="27">
        <v>910376</v>
      </c>
      <c r="F51" s="27"/>
      <c r="G51" s="27"/>
    </row>
    <row r="52" spans="1:7" x14ac:dyDescent="0.2">
      <c r="A52" s="5" t="s">
        <v>461</v>
      </c>
      <c r="B52" s="6" t="s">
        <v>86</v>
      </c>
      <c r="C52" s="27">
        <v>1267501.3</v>
      </c>
      <c r="D52" s="27">
        <v>1947866</v>
      </c>
      <c r="E52" s="27">
        <v>823000</v>
      </c>
      <c r="F52" s="27"/>
      <c r="G52" s="27"/>
    </row>
    <row r="53" spans="1:7" x14ac:dyDescent="0.2">
      <c r="A53" s="23" t="s">
        <v>409</v>
      </c>
      <c r="B53" s="21" t="s">
        <v>410</v>
      </c>
      <c r="C53" s="27">
        <v>1076485.7</v>
      </c>
      <c r="D53" s="27">
        <v>689117.3</v>
      </c>
      <c r="E53" s="27"/>
      <c r="F53" s="27"/>
      <c r="G53" s="27"/>
    </row>
    <row r="54" spans="1:7" x14ac:dyDescent="0.2">
      <c r="A54" s="23" t="s">
        <v>411</v>
      </c>
      <c r="B54" s="21" t="s">
        <v>412</v>
      </c>
      <c r="C54" s="27"/>
      <c r="D54" s="25"/>
      <c r="E54" s="27"/>
      <c r="F54" s="27"/>
      <c r="G54" s="27"/>
    </row>
    <row r="55" spans="1:7" x14ac:dyDescent="0.2">
      <c r="A55" s="23" t="s">
        <v>413</v>
      </c>
      <c r="B55" s="21" t="s">
        <v>406</v>
      </c>
      <c r="C55" s="27"/>
      <c r="D55" s="25"/>
      <c r="E55" s="27"/>
      <c r="F55" s="27"/>
      <c r="G55" s="27"/>
    </row>
    <row r="56" spans="1:7" ht="31.5" x14ac:dyDescent="0.2">
      <c r="A56" s="5" t="s">
        <v>81</v>
      </c>
      <c r="B56" s="6" t="s">
        <v>87</v>
      </c>
      <c r="C56" s="27"/>
      <c r="D56" s="25"/>
      <c r="E56" s="27"/>
      <c r="F56" s="27"/>
      <c r="G56" s="27"/>
    </row>
    <row r="57" spans="1:7" x14ac:dyDescent="0.2">
      <c r="A57" s="5" t="s">
        <v>82</v>
      </c>
      <c r="B57" s="6" t="s">
        <v>88</v>
      </c>
      <c r="C57" s="27"/>
      <c r="D57" s="25"/>
      <c r="E57" s="27"/>
      <c r="F57" s="27"/>
      <c r="G57" s="27"/>
    </row>
    <row r="58" spans="1:7" ht="31.5" x14ac:dyDescent="0.2">
      <c r="A58" s="5" t="s">
        <v>89</v>
      </c>
      <c r="B58" s="6" t="s">
        <v>98</v>
      </c>
      <c r="C58" s="27">
        <v>240430.2</v>
      </c>
      <c r="D58" s="27">
        <v>190718.4</v>
      </c>
      <c r="E58" s="27">
        <v>66120.5</v>
      </c>
      <c r="F58" s="27">
        <v>68038.7</v>
      </c>
      <c r="G58" s="27">
        <v>69710.100000000006</v>
      </c>
    </row>
    <row r="59" spans="1:7" ht="31.5" x14ac:dyDescent="0.2">
      <c r="A59" s="5" t="s">
        <v>90</v>
      </c>
      <c r="B59" s="6" t="s">
        <v>99</v>
      </c>
      <c r="C59" s="27">
        <v>1077200.1000000001</v>
      </c>
      <c r="D59" s="27">
        <v>2892117.7</v>
      </c>
      <c r="E59" s="27">
        <v>1049749</v>
      </c>
      <c r="F59" s="27">
        <v>439227.5</v>
      </c>
      <c r="G59" s="27">
        <v>446604.4</v>
      </c>
    </row>
    <row r="60" spans="1:7" x14ac:dyDescent="0.2">
      <c r="A60" s="5" t="s">
        <v>91</v>
      </c>
      <c r="B60" s="6" t="s">
        <v>100</v>
      </c>
      <c r="C60" s="27">
        <v>60924.3</v>
      </c>
      <c r="D60" s="27">
        <v>81420.100000000006</v>
      </c>
      <c r="E60" s="27">
        <v>700</v>
      </c>
      <c r="F60" s="27">
        <v>700</v>
      </c>
      <c r="G60" s="27">
        <v>700</v>
      </c>
    </row>
    <row r="61" spans="1:7" ht="31.5" x14ac:dyDescent="0.2">
      <c r="A61" s="5" t="s">
        <v>92</v>
      </c>
      <c r="B61" s="6" t="s">
        <v>101</v>
      </c>
      <c r="C61" s="27">
        <v>2738866.4</v>
      </c>
      <c r="D61" s="27">
        <v>3449188.7</v>
      </c>
      <c r="E61" s="27">
        <v>1749885.7</v>
      </c>
      <c r="F61" s="27">
        <v>1749885.7</v>
      </c>
      <c r="G61" s="27">
        <v>1749885.7</v>
      </c>
    </row>
    <row r="62" spans="1:7" ht="31.5" x14ac:dyDescent="0.2">
      <c r="A62" s="5" t="s">
        <v>93</v>
      </c>
      <c r="B62" s="6" t="s">
        <v>102</v>
      </c>
      <c r="C62" s="27">
        <v>792609.2</v>
      </c>
      <c r="D62" s="27">
        <v>725994.8</v>
      </c>
      <c r="E62" s="27">
        <v>705675.4</v>
      </c>
      <c r="F62" s="27">
        <v>725391.5</v>
      </c>
      <c r="G62" s="27">
        <v>725917</v>
      </c>
    </row>
    <row r="63" spans="1:7" ht="31.5" x14ac:dyDescent="0.2">
      <c r="A63" s="5" t="s">
        <v>94</v>
      </c>
      <c r="B63" s="6" t="s">
        <v>103</v>
      </c>
      <c r="C63" s="27">
        <v>7978.5</v>
      </c>
      <c r="D63" s="27">
        <v>73169</v>
      </c>
      <c r="E63" s="27"/>
      <c r="F63" s="27"/>
      <c r="G63" s="27"/>
    </row>
    <row r="64" spans="1:7" ht="31.5" x14ac:dyDescent="0.2">
      <c r="A64" s="5" t="s">
        <v>95</v>
      </c>
      <c r="B64" s="6" t="s">
        <v>104</v>
      </c>
      <c r="C64" s="27">
        <v>16322.3</v>
      </c>
      <c r="D64" s="27">
        <v>16098.9</v>
      </c>
      <c r="E64" s="27">
        <v>9142.1</v>
      </c>
      <c r="F64" s="27">
        <v>9142.1</v>
      </c>
      <c r="G64" s="27">
        <v>9142.1</v>
      </c>
    </row>
    <row r="65" spans="1:7" ht="31.5" x14ac:dyDescent="0.2">
      <c r="A65" s="5" t="s">
        <v>96</v>
      </c>
      <c r="B65" s="6" t="s">
        <v>105</v>
      </c>
      <c r="C65" s="27">
        <v>90916.5</v>
      </c>
      <c r="D65" s="27">
        <v>164582.5</v>
      </c>
      <c r="E65" s="27">
        <v>156150.1</v>
      </c>
      <c r="F65" s="27">
        <v>156150.1</v>
      </c>
      <c r="G65" s="27">
        <v>156150.1</v>
      </c>
    </row>
    <row r="66" spans="1:7" ht="47.25" x14ac:dyDescent="0.2">
      <c r="A66" s="5" t="s">
        <v>97</v>
      </c>
      <c r="B66" s="6" t="s">
        <v>106</v>
      </c>
      <c r="C66" s="27">
        <v>592</v>
      </c>
      <c r="D66" s="27">
        <v>600</v>
      </c>
      <c r="E66" s="27">
        <v>600</v>
      </c>
      <c r="F66" s="27">
        <v>600</v>
      </c>
      <c r="G66" s="27">
        <v>600</v>
      </c>
    </row>
    <row r="67" spans="1:7" ht="31.5" x14ac:dyDescent="0.2">
      <c r="A67" s="5">
        <v>5331000000</v>
      </c>
      <c r="B67" s="6" t="s">
        <v>387</v>
      </c>
      <c r="C67" s="27">
        <v>200990.4</v>
      </c>
      <c r="D67" s="27">
        <v>217573</v>
      </c>
      <c r="E67" s="27">
        <v>213258.3</v>
      </c>
      <c r="F67" s="27">
        <v>221276.3</v>
      </c>
      <c r="G67" s="27">
        <v>229719.8</v>
      </c>
    </row>
    <row r="68" spans="1:7" s="41" customFormat="1" ht="48.75" customHeight="1" x14ac:dyDescent="0.2">
      <c r="A68" s="8">
        <v>5400000000</v>
      </c>
      <c r="B68" s="7" t="s">
        <v>18</v>
      </c>
      <c r="C68" s="16">
        <f>SUM(C69:C79)</f>
        <v>564430.6</v>
      </c>
      <c r="D68" s="16">
        <f>SUM(D69:D79)</f>
        <v>679938.2</v>
      </c>
      <c r="E68" s="16">
        <f>SUM(E69:E79)</f>
        <v>81767.8</v>
      </c>
      <c r="F68" s="16">
        <f>SUM(F69:F79)</f>
        <v>126952.70000000001</v>
      </c>
      <c r="G68" s="16">
        <f>SUM(G69:G79)</f>
        <v>128005.8</v>
      </c>
    </row>
    <row r="69" spans="1:7" s="41" customFormat="1" ht="31.5" x14ac:dyDescent="0.2">
      <c r="A69" s="23" t="s">
        <v>107</v>
      </c>
      <c r="B69" s="24" t="s">
        <v>115</v>
      </c>
      <c r="C69" s="27">
        <v>1837.7</v>
      </c>
      <c r="D69" s="27">
        <v>2838.9</v>
      </c>
      <c r="E69" s="27">
        <v>3111.5</v>
      </c>
      <c r="F69" s="27">
        <v>4711.5</v>
      </c>
      <c r="G69" s="27">
        <v>4711.5</v>
      </c>
    </row>
    <row r="70" spans="1:7" s="41" customFormat="1" x14ac:dyDescent="0.2">
      <c r="A70" s="23">
        <v>5410200000</v>
      </c>
      <c r="B70" s="24" t="s">
        <v>378</v>
      </c>
      <c r="C70" s="27"/>
      <c r="D70" s="25"/>
      <c r="E70" s="27"/>
      <c r="F70" s="27"/>
      <c r="G70" s="27"/>
    </row>
    <row r="71" spans="1:7" s="41" customFormat="1" x14ac:dyDescent="0.2">
      <c r="A71" s="23" t="s">
        <v>414</v>
      </c>
      <c r="B71" s="24" t="s">
        <v>415</v>
      </c>
      <c r="C71" s="27">
        <v>29790</v>
      </c>
      <c r="D71" s="27">
        <v>29849.599999999999</v>
      </c>
      <c r="E71" s="27"/>
      <c r="F71" s="27"/>
      <c r="G71" s="27"/>
    </row>
    <row r="72" spans="1:7" s="41" customFormat="1" x14ac:dyDescent="0.2">
      <c r="A72" s="23" t="s">
        <v>470</v>
      </c>
      <c r="B72" s="24" t="s">
        <v>471</v>
      </c>
      <c r="C72" s="27"/>
      <c r="D72" s="27">
        <v>1632.6</v>
      </c>
      <c r="E72" s="27"/>
      <c r="F72" s="27"/>
      <c r="G72" s="27"/>
    </row>
    <row r="73" spans="1:7" s="41" customFormat="1" x14ac:dyDescent="0.2">
      <c r="A73" s="23" t="s">
        <v>108</v>
      </c>
      <c r="B73" s="24" t="s">
        <v>116</v>
      </c>
      <c r="C73" s="27">
        <v>86362.3</v>
      </c>
      <c r="D73" s="27">
        <v>67391.7</v>
      </c>
      <c r="E73" s="27">
        <v>65787.399999999994</v>
      </c>
      <c r="F73" s="27">
        <v>109372.3</v>
      </c>
      <c r="G73" s="27">
        <v>110425.4</v>
      </c>
    </row>
    <row r="74" spans="1:7" s="41" customFormat="1" x14ac:dyDescent="0.2">
      <c r="A74" s="23" t="s">
        <v>109</v>
      </c>
      <c r="B74" s="24" t="s">
        <v>484</v>
      </c>
      <c r="C74" s="27">
        <v>430405.5</v>
      </c>
      <c r="D74" s="27">
        <v>562215.69999999995</v>
      </c>
      <c r="E74" s="27"/>
      <c r="F74" s="27"/>
      <c r="G74" s="27"/>
    </row>
    <row r="75" spans="1:7" s="41" customFormat="1" x14ac:dyDescent="0.2">
      <c r="A75" s="23" t="s">
        <v>110</v>
      </c>
      <c r="B75" s="24" t="s">
        <v>117</v>
      </c>
      <c r="C75" s="27">
        <v>313.5</v>
      </c>
      <c r="D75" s="27">
        <v>340</v>
      </c>
      <c r="E75" s="27">
        <v>340</v>
      </c>
      <c r="F75" s="27">
        <v>340</v>
      </c>
      <c r="G75" s="27">
        <v>340</v>
      </c>
    </row>
    <row r="76" spans="1:7" s="41" customFormat="1" ht="31.5" x14ac:dyDescent="0.2">
      <c r="A76" s="23" t="s">
        <v>111</v>
      </c>
      <c r="B76" s="24" t="s">
        <v>118</v>
      </c>
      <c r="C76" s="27">
        <v>6020</v>
      </c>
      <c r="D76" s="27">
        <v>8110</v>
      </c>
      <c r="E76" s="27"/>
      <c r="F76" s="27"/>
      <c r="G76" s="27"/>
    </row>
    <row r="77" spans="1:7" x14ac:dyDescent="0.2">
      <c r="A77" s="5" t="s">
        <v>112</v>
      </c>
      <c r="B77" s="6" t="s">
        <v>119</v>
      </c>
      <c r="C77" s="31">
        <v>2186.3000000000002</v>
      </c>
      <c r="D77" s="27">
        <v>3903.6</v>
      </c>
      <c r="E77" s="27">
        <v>3864.8</v>
      </c>
      <c r="F77" s="27">
        <v>3864.8</v>
      </c>
      <c r="G77" s="27">
        <v>3864.8</v>
      </c>
    </row>
    <row r="78" spans="1:7" ht="31.5" x14ac:dyDescent="0.2">
      <c r="A78" s="5" t="s">
        <v>113</v>
      </c>
      <c r="B78" s="6" t="s">
        <v>120</v>
      </c>
      <c r="C78" s="31">
        <v>7459.6</v>
      </c>
      <c r="D78" s="27">
        <v>3523</v>
      </c>
      <c r="E78" s="27">
        <v>8531</v>
      </c>
      <c r="F78" s="27">
        <v>8531</v>
      </c>
      <c r="G78" s="27">
        <v>8531</v>
      </c>
    </row>
    <row r="79" spans="1:7" x14ac:dyDescent="0.2">
      <c r="A79" s="5" t="s">
        <v>114</v>
      </c>
      <c r="B79" s="6" t="s">
        <v>121</v>
      </c>
      <c r="C79" s="31">
        <v>55.7</v>
      </c>
      <c r="D79" s="27">
        <v>133.1</v>
      </c>
      <c r="E79" s="27">
        <v>133.1</v>
      </c>
      <c r="F79" s="27">
        <v>133.1</v>
      </c>
      <c r="G79" s="27">
        <v>133.1</v>
      </c>
    </row>
    <row r="80" spans="1:7" s="40" customFormat="1" ht="18.75" customHeight="1" x14ac:dyDescent="0.2">
      <c r="A80" s="4">
        <v>5500000000</v>
      </c>
      <c r="B80" s="7" t="s">
        <v>48</v>
      </c>
      <c r="C80" s="16">
        <f>SUM(C81:C106)</f>
        <v>4605272.9000000004</v>
      </c>
      <c r="D80" s="16">
        <f t="shared" ref="D80:G80" si="0">SUM(D81:D106)</f>
        <v>5776289.9000000004</v>
      </c>
      <c r="E80" s="16">
        <f t="shared" si="0"/>
        <v>4210280.0999999996</v>
      </c>
      <c r="F80" s="16">
        <f t="shared" si="0"/>
        <v>4195354.5999999996</v>
      </c>
      <c r="G80" s="16">
        <f t="shared" si="0"/>
        <v>4235136.1999999993</v>
      </c>
    </row>
    <row r="81" spans="1:7" x14ac:dyDescent="0.2">
      <c r="A81" s="5" t="s">
        <v>122</v>
      </c>
      <c r="B81" s="6" t="s">
        <v>128</v>
      </c>
      <c r="C81" s="17">
        <v>26377</v>
      </c>
      <c r="D81" s="27">
        <v>43303</v>
      </c>
      <c r="E81" s="27"/>
      <c r="F81" s="27"/>
      <c r="G81" s="27"/>
    </row>
    <row r="82" spans="1:7" x14ac:dyDescent="0.2">
      <c r="A82" s="5" t="s">
        <v>123</v>
      </c>
      <c r="B82" s="6" t="s">
        <v>129</v>
      </c>
      <c r="C82" s="27">
        <v>10574</v>
      </c>
      <c r="D82" s="27">
        <v>25186.5</v>
      </c>
      <c r="E82" s="27"/>
      <c r="F82" s="27"/>
      <c r="G82" s="27"/>
    </row>
    <row r="83" spans="1:7" ht="31.5" x14ac:dyDescent="0.2">
      <c r="A83" s="23">
        <v>5510300000</v>
      </c>
      <c r="B83" s="21" t="s">
        <v>416</v>
      </c>
      <c r="C83" s="27">
        <v>3200</v>
      </c>
      <c r="D83" s="27">
        <v>2877.5</v>
      </c>
      <c r="E83" s="27">
        <v>3200</v>
      </c>
      <c r="F83" s="27">
        <v>3200</v>
      </c>
      <c r="G83" s="27">
        <v>3200</v>
      </c>
    </row>
    <row r="84" spans="1:7" x14ac:dyDescent="0.2">
      <c r="A84" s="23" t="s">
        <v>124</v>
      </c>
      <c r="B84" s="21" t="s">
        <v>130</v>
      </c>
      <c r="C84" s="27">
        <v>557482.30000000005</v>
      </c>
      <c r="D84" s="27">
        <v>950121.3</v>
      </c>
      <c r="E84" s="27">
        <v>74368.800000000003</v>
      </c>
      <c r="F84" s="27">
        <v>54737</v>
      </c>
      <c r="G84" s="27">
        <v>55766.2</v>
      </c>
    </row>
    <row r="85" spans="1:7" ht="31.5" x14ac:dyDescent="0.2">
      <c r="A85" s="23">
        <v>5510500000</v>
      </c>
      <c r="B85" s="21" t="s">
        <v>417</v>
      </c>
      <c r="C85" s="27">
        <v>9887.6</v>
      </c>
      <c r="D85" s="27">
        <v>9887.6</v>
      </c>
      <c r="E85" s="27"/>
      <c r="F85" s="27"/>
      <c r="G85" s="27"/>
    </row>
    <row r="86" spans="1:7" x14ac:dyDescent="0.2">
      <c r="A86" s="23">
        <v>5510600000</v>
      </c>
      <c r="B86" s="21" t="s">
        <v>418</v>
      </c>
      <c r="C86" s="27">
        <v>33202.199999999997</v>
      </c>
      <c r="D86" s="27">
        <v>38202.300000000003</v>
      </c>
      <c r="E86" s="27"/>
      <c r="F86" s="27"/>
      <c r="G86" s="27"/>
    </row>
    <row r="87" spans="1:7" x14ac:dyDescent="0.2">
      <c r="A87" s="23" t="s">
        <v>419</v>
      </c>
      <c r="B87" s="21" t="s">
        <v>420</v>
      </c>
      <c r="C87" s="27">
        <v>207884.7</v>
      </c>
      <c r="D87" s="27">
        <v>140443.29999999999</v>
      </c>
      <c r="E87" s="27"/>
      <c r="F87" s="27"/>
      <c r="G87" s="27"/>
    </row>
    <row r="88" spans="1:7" x14ac:dyDescent="0.2">
      <c r="A88" s="23" t="s">
        <v>421</v>
      </c>
      <c r="B88" s="21" t="s">
        <v>422</v>
      </c>
      <c r="C88" s="27">
        <v>187060.9</v>
      </c>
      <c r="D88" s="27">
        <v>510006.5</v>
      </c>
      <c r="E88" s="27"/>
      <c r="F88" s="27"/>
      <c r="G88" s="27"/>
    </row>
    <row r="89" spans="1:7" ht="31.5" x14ac:dyDescent="0.2">
      <c r="A89" s="5" t="s">
        <v>125</v>
      </c>
      <c r="B89" s="6" t="s">
        <v>131</v>
      </c>
      <c r="C89" s="27"/>
      <c r="D89" s="25"/>
      <c r="E89" s="27"/>
      <c r="F89" s="27"/>
      <c r="G89" s="27"/>
    </row>
    <row r="90" spans="1:7" ht="31.5" x14ac:dyDescent="0.2">
      <c r="A90" s="5" t="s">
        <v>126</v>
      </c>
      <c r="B90" s="6" t="s">
        <v>133</v>
      </c>
      <c r="C90" s="27"/>
      <c r="D90" s="25"/>
      <c r="E90" s="27"/>
      <c r="F90" s="27"/>
      <c r="G90" s="27"/>
    </row>
    <row r="91" spans="1:7" ht="31.5" x14ac:dyDescent="0.2">
      <c r="A91" s="5" t="s">
        <v>127</v>
      </c>
      <c r="B91" s="6" t="s">
        <v>132</v>
      </c>
      <c r="C91" s="17"/>
      <c r="D91" s="25"/>
      <c r="E91" s="27"/>
      <c r="F91" s="27"/>
      <c r="G91" s="27"/>
    </row>
    <row r="92" spans="1:7" ht="31.5" x14ac:dyDescent="0.2">
      <c r="A92" s="5" t="s">
        <v>134</v>
      </c>
      <c r="B92" s="6" t="s">
        <v>148</v>
      </c>
      <c r="C92" s="27">
        <v>32376.6</v>
      </c>
      <c r="D92" s="27">
        <v>68617.600000000006</v>
      </c>
      <c r="E92" s="27">
        <v>70135.199999999997</v>
      </c>
      <c r="F92" s="27">
        <v>70356.100000000006</v>
      </c>
      <c r="G92" s="27">
        <v>70561.600000000006</v>
      </c>
    </row>
    <row r="93" spans="1:7" ht="31.5" x14ac:dyDescent="0.2">
      <c r="A93" s="5" t="s">
        <v>135</v>
      </c>
      <c r="B93" s="6" t="s">
        <v>149</v>
      </c>
      <c r="C93" s="27">
        <v>1398.5</v>
      </c>
      <c r="D93" s="27">
        <v>1080</v>
      </c>
      <c r="E93" s="27">
        <v>1200</v>
      </c>
      <c r="F93" s="27">
        <v>1200</v>
      </c>
      <c r="G93" s="27">
        <v>1200</v>
      </c>
    </row>
    <row r="94" spans="1:7" ht="31.5" x14ac:dyDescent="0.2">
      <c r="A94" s="5" t="s">
        <v>136</v>
      </c>
      <c r="B94" s="6" t="s">
        <v>150</v>
      </c>
      <c r="C94" s="27">
        <v>154852.20000000001</v>
      </c>
      <c r="D94" s="27">
        <v>175761.1</v>
      </c>
      <c r="E94" s="27">
        <v>177530.3</v>
      </c>
      <c r="F94" s="27">
        <v>177558.3</v>
      </c>
      <c r="G94" s="27">
        <v>178045.1</v>
      </c>
    </row>
    <row r="95" spans="1:7" x14ac:dyDescent="0.2">
      <c r="A95" s="5" t="s">
        <v>137</v>
      </c>
      <c r="B95" s="6" t="s">
        <v>151</v>
      </c>
      <c r="C95" s="27">
        <v>299810.09999999998</v>
      </c>
      <c r="D95" s="27">
        <v>336220.9</v>
      </c>
      <c r="E95" s="27">
        <v>320583</v>
      </c>
      <c r="F95" s="27">
        <v>333929.59999999998</v>
      </c>
      <c r="G95" s="27">
        <v>337007.9</v>
      </c>
    </row>
    <row r="96" spans="1:7" x14ac:dyDescent="0.2">
      <c r="A96" s="5" t="s">
        <v>138</v>
      </c>
      <c r="B96" s="6" t="s">
        <v>152</v>
      </c>
      <c r="C96" s="27">
        <v>857362.9</v>
      </c>
      <c r="D96" s="27">
        <v>943210.7</v>
      </c>
      <c r="E96" s="27">
        <v>948491.9</v>
      </c>
      <c r="F96" s="27">
        <v>952261</v>
      </c>
      <c r="G96" s="27">
        <v>955413.2</v>
      </c>
    </row>
    <row r="97" spans="1:7" x14ac:dyDescent="0.2">
      <c r="A97" s="5" t="s">
        <v>139</v>
      </c>
      <c r="B97" s="6" t="s">
        <v>153</v>
      </c>
      <c r="C97" s="27">
        <v>287654.2</v>
      </c>
      <c r="D97" s="27">
        <v>317235.59999999998</v>
      </c>
      <c r="E97" s="27">
        <v>317930.40000000002</v>
      </c>
      <c r="F97" s="27">
        <v>318682.90000000002</v>
      </c>
      <c r="G97" s="27">
        <v>319267.5</v>
      </c>
    </row>
    <row r="98" spans="1:7" x14ac:dyDescent="0.2">
      <c r="A98" s="5" t="s">
        <v>140</v>
      </c>
      <c r="B98" s="6" t="s">
        <v>154</v>
      </c>
      <c r="C98" s="27">
        <v>178842</v>
      </c>
      <c r="D98" s="27">
        <v>192795.1</v>
      </c>
      <c r="E98" s="27">
        <v>195877.8</v>
      </c>
      <c r="F98" s="27">
        <v>196207.6</v>
      </c>
      <c r="G98" s="27">
        <v>196714.9</v>
      </c>
    </row>
    <row r="99" spans="1:7" x14ac:dyDescent="0.2">
      <c r="A99" s="5" t="s">
        <v>141</v>
      </c>
      <c r="B99" s="6" t="s">
        <v>155</v>
      </c>
      <c r="C99" s="27">
        <v>247492.4</v>
      </c>
      <c r="D99" s="27">
        <v>275238.2</v>
      </c>
      <c r="E99" s="27">
        <v>305793.59999999998</v>
      </c>
      <c r="F99" s="27">
        <v>306959</v>
      </c>
      <c r="G99" s="27">
        <v>308484.90000000002</v>
      </c>
    </row>
    <row r="100" spans="1:7" x14ac:dyDescent="0.2">
      <c r="A100" s="5" t="s">
        <v>142</v>
      </c>
      <c r="B100" s="6" t="s">
        <v>156</v>
      </c>
      <c r="C100" s="27">
        <v>1425580.9</v>
      </c>
      <c r="D100" s="27">
        <v>1657928</v>
      </c>
      <c r="E100" s="27">
        <v>1721814.6</v>
      </c>
      <c r="F100" s="27">
        <v>1752685.6</v>
      </c>
      <c r="G100" s="27">
        <v>1782137.4</v>
      </c>
    </row>
    <row r="101" spans="1:7" ht="31.5" x14ac:dyDescent="0.2">
      <c r="A101" s="5" t="s">
        <v>143</v>
      </c>
      <c r="B101" s="6" t="s">
        <v>157</v>
      </c>
      <c r="C101" s="27">
        <v>5666</v>
      </c>
      <c r="D101" s="27">
        <v>6037.5</v>
      </c>
      <c r="E101" s="27">
        <v>3666</v>
      </c>
      <c r="F101" s="27">
        <v>3666</v>
      </c>
      <c r="G101" s="27">
        <v>3666</v>
      </c>
    </row>
    <row r="102" spans="1:7" x14ac:dyDescent="0.2">
      <c r="A102" s="5" t="s">
        <v>144</v>
      </c>
      <c r="B102" s="6" t="s">
        <v>158</v>
      </c>
      <c r="C102" s="27">
        <v>5410</v>
      </c>
      <c r="D102" s="27">
        <v>5270</v>
      </c>
      <c r="E102" s="27">
        <v>5030</v>
      </c>
      <c r="F102" s="27">
        <v>5270</v>
      </c>
      <c r="G102" s="27">
        <v>5030</v>
      </c>
    </row>
    <row r="103" spans="1:7" ht="31.5" x14ac:dyDescent="0.2">
      <c r="A103" s="5" t="s">
        <v>145</v>
      </c>
      <c r="B103" s="6" t="s">
        <v>159</v>
      </c>
      <c r="C103" s="27">
        <v>46017</v>
      </c>
      <c r="D103" s="27">
        <v>45855</v>
      </c>
      <c r="E103" s="27">
        <v>46017</v>
      </c>
      <c r="F103" s="27"/>
      <c r="G103" s="27"/>
    </row>
    <row r="104" spans="1:7" ht="31.5" x14ac:dyDescent="0.2">
      <c r="A104" s="5" t="s">
        <v>146</v>
      </c>
      <c r="B104" s="6" t="s">
        <v>160</v>
      </c>
      <c r="C104" s="27">
        <v>12</v>
      </c>
      <c r="D104" s="27">
        <v>31.6</v>
      </c>
      <c r="E104" s="27">
        <v>90</v>
      </c>
      <c r="F104" s="27">
        <v>90</v>
      </c>
      <c r="G104" s="27">
        <v>90</v>
      </c>
    </row>
    <row r="105" spans="1:7" x14ac:dyDescent="0.2">
      <c r="A105" s="5" t="s">
        <v>147</v>
      </c>
      <c r="B105" s="6" t="s">
        <v>161</v>
      </c>
      <c r="C105" s="27">
        <v>12259.2</v>
      </c>
      <c r="D105" s="27">
        <v>15920.4</v>
      </c>
      <c r="E105" s="27">
        <v>8600</v>
      </c>
      <c r="F105" s="27">
        <v>8600</v>
      </c>
      <c r="G105" s="27">
        <v>8600</v>
      </c>
    </row>
    <row r="106" spans="1:7" ht="34.5" customHeight="1" x14ac:dyDescent="0.2">
      <c r="A106" s="23">
        <v>5531500000</v>
      </c>
      <c r="B106" s="21" t="s">
        <v>423</v>
      </c>
      <c r="C106" s="27">
        <v>14870.2</v>
      </c>
      <c r="D106" s="27">
        <v>15060.2</v>
      </c>
      <c r="E106" s="27">
        <v>9951.5</v>
      </c>
      <c r="F106" s="27">
        <v>9951.5</v>
      </c>
      <c r="G106" s="27">
        <v>9951.5</v>
      </c>
    </row>
    <row r="107" spans="1:7" s="40" customFormat="1" x14ac:dyDescent="0.2">
      <c r="A107" s="4">
        <v>5600000000</v>
      </c>
      <c r="B107" s="9" t="s">
        <v>485</v>
      </c>
      <c r="C107" s="16">
        <f>SUM(C108:C122)</f>
        <v>3156304.5000000005</v>
      </c>
      <c r="D107" s="16">
        <f>SUM(D108:D122)</f>
        <v>3121226.8</v>
      </c>
      <c r="E107" s="16">
        <f>SUM(E108:E123)</f>
        <v>2119757.5999999996</v>
      </c>
      <c r="F107" s="16">
        <f t="shared" ref="F107:G107" si="1">SUM(F108:F123)</f>
        <v>2140890.4</v>
      </c>
      <c r="G107" s="16">
        <f t="shared" si="1"/>
        <v>2175753.1</v>
      </c>
    </row>
    <row r="108" spans="1:7" s="41" customFormat="1" x14ac:dyDescent="0.2">
      <c r="A108" s="23" t="s">
        <v>166</v>
      </c>
      <c r="B108" s="26" t="s">
        <v>424</v>
      </c>
      <c r="C108" s="27">
        <v>680295</v>
      </c>
      <c r="D108" s="27">
        <v>682105.5</v>
      </c>
      <c r="E108" s="27">
        <v>40526.9</v>
      </c>
      <c r="F108" s="27">
        <v>2336.6</v>
      </c>
      <c r="G108" s="27"/>
    </row>
    <row r="109" spans="1:7" s="41" customFormat="1" x14ac:dyDescent="0.2">
      <c r="A109" s="23" t="s">
        <v>425</v>
      </c>
      <c r="B109" s="26" t="s">
        <v>426</v>
      </c>
      <c r="C109" s="27">
        <v>159268.79999999999</v>
      </c>
      <c r="D109" s="25"/>
      <c r="E109" s="27"/>
      <c r="F109" s="27"/>
      <c r="G109" s="27"/>
    </row>
    <row r="110" spans="1:7" s="41" customFormat="1" x14ac:dyDescent="0.2">
      <c r="A110" s="23" t="s">
        <v>427</v>
      </c>
      <c r="B110" s="26" t="s">
        <v>428</v>
      </c>
      <c r="C110" s="27"/>
      <c r="D110" s="25"/>
      <c r="E110" s="27"/>
      <c r="F110" s="27"/>
      <c r="G110" s="27"/>
    </row>
    <row r="111" spans="1:7" s="41" customFormat="1" x14ac:dyDescent="0.2">
      <c r="A111" s="23" t="s">
        <v>167</v>
      </c>
      <c r="B111" s="26" t="s">
        <v>162</v>
      </c>
      <c r="C111" s="27"/>
      <c r="D111" s="25"/>
      <c r="E111" s="27"/>
      <c r="F111" s="27"/>
      <c r="G111" s="27"/>
    </row>
    <row r="112" spans="1:7" s="41" customFormat="1" x14ac:dyDescent="0.2">
      <c r="A112" s="23" t="s">
        <v>168</v>
      </c>
      <c r="B112" s="26" t="s">
        <v>172</v>
      </c>
      <c r="C112" s="27"/>
      <c r="D112" s="25"/>
      <c r="E112" s="27"/>
      <c r="F112" s="27"/>
      <c r="G112" s="27"/>
    </row>
    <row r="113" spans="1:7" s="41" customFormat="1" x14ac:dyDescent="0.2">
      <c r="A113" s="23" t="s">
        <v>169</v>
      </c>
      <c r="B113" s="26" t="s">
        <v>163</v>
      </c>
      <c r="C113" s="27"/>
      <c r="D113" s="27"/>
      <c r="E113" s="27"/>
      <c r="F113" s="27"/>
      <c r="G113" s="27"/>
    </row>
    <row r="114" spans="1:7" s="41" customFormat="1" x14ac:dyDescent="0.2">
      <c r="A114" s="23" t="s">
        <v>170</v>
      </c>
      <c r="B114" s="26" t="s">
        <v>164</v>
      </c>
      <c r="C114" s="27"/>
      <c r="D114" s="27"/>
      <c r="E114" s="27"/>
      <c r="F114" s="27"/>
      <c r="G114" s="27"/>
    </row>
    <row r="115" spans="1:7" s="41" customFormat="1" x14ac:dyDescent="0.2">
      <c r="A115" s="23" t="s">
        <v>171</v>
      </c>
      <c r="B115" s="26" t="s">
        <v>165</v>
      </c>
      <c r="C115" s="27"/>
      <c r="D115" s="27"/>
      <c r="E115" s="27"/>
      <c r="F115" s="27"/>
      <c r="G115" s="27"/>
    </row>
    <row r="116" spans="1:7" s="41" customFormat="1" x14ac:dyDescent="0.2">
      <c r="A116" s="23" t="s">
        <v>173</v>
      </c>
      <c r="B116" s="26" t="s">
        <v>180</v>
      </c>
      <c r="C116" s="27">
        <v>2049035.2</v>
      </c>
      <c r="D116" s="27">
        <v>2174725.6</v>
      </c>
      <c r="E116" s="27">
        <v>1797721.9</v>
      </c>
      <c r="F116" s="27">
        <v>1842674.6</v>
      </c>
      <c r="G116" s="27">
        <v>1875834.5</v>
      </c>
    </row>
    <row r="117" spans="1:7" s="41" customFormat="1" x14ac:dyDescent="0.2">
      <c r="A117" s="23" t="s">
        <v>174</v>
      </c>
      <c r="B117" s="26" t="s">
        <v>181</v>
      </c>
      <c r="C117" s="27">
        <v>178081.1</v>
      </c>
      <c r="D117" s="27">
        <v>202982.6</v>
      </c>
      <c r="E117" s="27">
        <v>223092.9</v>
      </c>
      <c r="F117" s="27">
        <v>226347.5</v>
      </c>
      <c r="G117" s="27">
        <v>228840.2</v>
      </c>
    </row>
    <row r="118" spans="1:7" s="41" customFormat="1" ht="31.5" x14ac:dyDescent="0.2">
      <c r="A118" s="23" t="s">
        <v>175</v>
      </c>
      <c r="B118" s="26" t="s">
        <v>182</v>
      </c>
      <c r="C118" s="27">
        <v>21920.2</v>
      </c>
      <c r="D118" s="27">
        <v>39900.300000000003</v>
      </c>
      <c r="E118" s="27">
        <v>34133.800000000003</v>
      </c>
      <c r="F118" s="27">
        <v>34712.300000000003</v>
      </c>
      <c r="G118" s="27">
        <v>35479</v>
      </c>
    </row>
    <row r="119" spans="1:7" ht="32.25" customHeight="1" x14ac:dyDescent="0.2">
      <c r="A119" s="5" t="s">
        <v>176</v>
      </c>
      <c r="B119" s="6" t="s">
        <v>486</v>
      </c>
      <c r="C119" s="27"/>
      <c r="D119" s="25"/>
      <c r="E119" s="27"/>
      <c r="F119" s="27"/>
      <c r="G119" s="27"/>
    </row>
    <row r="120" spans="1:7" ht="31.5" x14ac:dyDescent="0.2">
      <c r="A120" s="5" t="s">
        <v>177</v>
      </c>
      <c r="B120" s="6" t="s">
        <v>183</v>
      </c>
      <c r="C120" s="27">
        <v>17947.7</v>
      </c>
      <c r="D120" s="27">
        <v>21512.799999999999</v>
      </c>
      <c r="E120" s="27">
        <v>24282.1</v>
      </c>
      <c r="F120" s="27">
        <v>25099.4</v>
      </c>
      <c r="G120" s="27">
        <v>25879.4</v>
      </c>
    </row>
    <row r="121" spans="1:7" ht="21.75" customHeight="1" x14ac:dyDescent="0.2">
      <c r="A121" s="5" t="s">
        <v>178</v>
      </c>
      <c r="B121" s="6" t="s">
        <v>184</v>
      </c>
      <c r="C121" s="27">
        <v>867.1</v>
      </c>
      <c r="D121" s="27"/>
      <c r="E121" s="27"/>
      <c r="F121" s="27"/>
      <c r="G121" s="27"/>
    </row>
    <row r="122" spans="1:7" x14ac:dyDescent="0.2">
      <c r="A122" s="5" t="s">
        <v>179</v>
      </c>
      <c r="B122" s="6" t="s">
        <v>185</v>
      </c>
      <c r="C122" s="27">
        <v>48889.4</v>
      </c>
      <c r="D122" s="27"/>
      <c r="E122" s="27"/>
      <c r="F122" s="27"/>
      <c r="G122" s="27"/>
    </row>
    <row r="123" spans="1:7" ht="31.5" x14ac:dyDescent="0.2">
      <c r="A123" s="5">
        <v>5630800000</v>
      </c>
      <c r="B123" s="6" t="s">
        <v>465</v>
      </c>
      <c r="C123" s="27"/>
      <c r="D123" s="27"/>
      <c r="E123" s="27"/>
      <c r="F123" s="27">
        <v>9720</v>
      </c>
      <c r="G123" s="27">
        <v>9720</v>
      </c>
    </row>
    <row r="124" spans="1:7" ht="31.5" x14ac:dyDescent="0.2">
      <c r="A124" s="8">
        <v>5700000000</v>
      </c>
      <c r="B124" s="20" t="s">
        <v>5</v>
      </c>
      <c r="C124" s="32">
        <f>SUM(C125:C135)</f>
        <v>3036993.8</v>
      </c>
      <c r="D124" s="32">
        <f>SUM(D125:D135)</f>
        <v>3193417.2</v>
      </c>
      <c r="E124" s="32">
        <f>SUM(E125:E135)</f>
        <v>1008852.3</v>
      </c>
      <c r="F124" s="32">
        <f>SUM(F125:F135)</f>
        <v>1012470.1</v>
      </c>
      <c r="G124" s="32">
        <f>SUM(G125:G135)</f>
        <v>1015831.9</v>
      </c>
    </row>
    <row r="125" spans="1:7" x14ac:dyDescent="0.2">
      <c r="A125" s="23" t="s">
        <v>211</v>
      </c>
      <c r="B125" s="21" t="s">
        <v>220</v>
      </c>
      <c r="C125" s="27">
        <v>1873022.4</v>
      </c>
      <c r="D125" s="27">
        <v>1347396.9</v>
      </c>
      <c r="E125" s="27">
        <v>7080</v>
      </c>
      <c r="F125" s="27">
        <v>7080</v>
      </c>
      <c r="G125" s="27">
        <v>7080</v>
      </c>
    </row>
    <row r="126" spans="1:7" x14ac:dyDescent="0.2">
      <c r="A126" s="23" t="s">
        <v>212</v>
      </c>
      <c r="B126" s="21" t="s">
        <v>221</v>
      </c>
      <c r="C126" s="27">
        <v>11797.3</v>
      </c>
      <c r="D126" s="27">
        <v>828.5</v>
      </c>
      <c r="E126" s="27"/>
      <c r="F126" s="27"/>
      <c r="G126" s="27"/>
    </row>
    <row r="127" spans="1:7" x14ac:dyDescent="0.2">
      <c r="A127" s="23" t="s">
        <v>213</v>
      </c>
      <c r="B127" s="21" t="s">
        <v>222</v>
      </c>
      <c r="C127" s="27"/>
      <c r="D127" s="25"/>
      <c r="E127" s="27"/>
      <c r="F127" s="27"/>
      <c r="G127" s="27"/>
    </row>
    <row r="128" spans="1:7" x14ac:dyDescent="0.2">
      <c r="A128" s="23" t="s">
        <v>214</v>
      </c>
      <c r="B128" s="21" t="s">
        <v>223</v>
      </c>
      <c r="C128" s="27">
        <v>63558.8</v>
      </c>
      <c r="D128" s="27">
        <v>71620.3</v>
      </c>
      <c r="E128" s="27"/>
      <c r="F128" s="27"/>
      <c r="G128" s="27"/>
    </row>
    <row r="129" spans="1:7" ht="31.5" x14ac:dyDescent="0.2">
      <c r="A129" s="5" t="s">
        <v>215</v>
      </c>
      <c r="B129" s="6" t="s">
        <v>393</v>
      </c>
      <c r="C129" s="27">
        <v>298982.40000000002</v>
      </c>
      <c r="D129" s="27">
        <v>546652.6</v>
      </c>
      <c r="E129" s="27"/>
      <c r="F129" s="27"/>
      <c r="G129" s="27"/>
    </row>
    <row r="130" spans="1:7" x14ac:dyDescent="0.2">
      <c r="A130" s="5" t="s">
        <v>216</v>
      </c>
      <c r="B130" s="6" t="s">
        <v>377</v>
      </c>
      <c r="C130" s="27">
        <v>311.60000000000002</v>
      </c>
      <c r="D130" s="25"/>
      <c r="E130" s="27"/>
      <c r="F130" s="27"/>
      <c r="G130" s="27"/>
    </row>
    <row r="131" spans="1:7" x14ac:dyDescent="0.2">
      <c r="A131" s="5">
        <v>5710700000</v>
      </c>
      <c r="B131" s="6" t="s">
        <v>472</v>
      </c>
      <c r="C131" s="27"/>
      <c r="D131" s="27">
        <v>248314.6</v>
      </c>
      <c r="E131" s="27"/>
      <c r="F131" s="27"/>
      <c r="G131" s="27"/>
    </row>
    <row r="132" spans="1:7" x14ac:dyDescent="0.2">
      <c r="A132" s="23" t="s">
        <v>429</v>
      </c>
      <c r="B132" s="21" t="s">
        <v>430</v>
      </c>
      <c r="C132" s="27">
        <v>952.8</v>
      </c>
      <c r="D132" s="27">
        <v>33208.699999999997</v>
      </c>
      <c r="E132" s="27"/>
      <c r="F132" s="27"/>
      <c r="G132" s="27"/>
    </row>
    <row r="133" spans="1:7" x14ac:dyDescent="0.2">
      <c r="A133" s="5" t="s">
        <v>217</v>
      </c>
      <c r="B133" s="6" t="s">
        <v>197</v>
      </c>
      <c r="C133" s="27"/>
      <c r="D133" s="25"/>
      <c r="E133" s="27"/>
      <c r="F133" s="27"/>
      <c r="G133" s="27"/>
    </row>
    <row r="134" spans="1:7" x14ac:dyDescent="0.2">
      <c r="A134" s="5" t="s">
        <v>218</v>
      </c>
      <c r="B134" s="6" t="s">
        <v>224</v>
      </c>
      <c r="C134" s="27"/>
      <c r="D134" s="27"/>
      <c r="E134" s="27"/>
      <c r="F134" s="27"/>
      <c r="G134" s="27"/>
    </row>
    <row r="135" spans="1:7" ht="31.5" x14ac:dyDescent="0.2">
      <c r="A135" s="5" t="s">
        <v>219</v>
      </c>
      <c r="B135" s="6" t="s">
        <v>225</v>
      </c>
      <c r="C135" s="27">
        <v>788368.5</v>
      </c>
      <c r="D135" s="27">
        <v>945395.6</v>
      </c>
      <c r="E135" s="27">
        <v>1001772.3</v>
      </c>
      <c r="F135" s="27">
        <v>1005390.1</v>
      </c>
      <c r="G135" s="27">
        <v>1008751.9</v>
      </c>
    </row>
    <row r="136" spans="1:7" ht="31.5" x14ac:dyDescent="0.2">
      <c r="A136" s="4">
        <v>5800000000</v>
      </c>
      <c r="B136" s="20" t="s">
        <v>186</v>
      </c>
      <c r="C136" s="32">
        <f>SUM(C137:C152)</f>
        <v>2036049.9</v>
      </c>
      <c r="D136" s="32">
        <f>SUM(D137:D152)</f>
        <v>2773526.8000000003</v>
      </c>
      <c r="E136" s="32">
        <f>SUM(E137:E152)</f>
        <v>1619086</v>
      </c>
      <c r="F136" s="32">
        <f>SUM(F137:F152)</f>
        <v>1518756.6</v>
      </c>
      <c r="G136" s="32">
        <f>SUM(G137:G152)</f>
        <v>1728142.2000000002</v>
      </c>
    </row>
    <row r="137" spans="1:7" x14ac:dyDescent="0.2">
      <c r="A137" s="23" t="s">
        <v>187</v>
      </c>
      <c r="B137" s="21" t="s">
        <v>193</v>
      </c>
      <c r="C137" s="27">
        <v>1566.4</v>
      </c>
      <c r="D137" s="27">
        <v>3545.9</v>
      </c>
      <c r="E137" s="27"/>
      <c r="F137" s="27"/>
      <c r="G137" s="27"/>
    </row>
    <row r="138" spans="1:7" x14ac:dyDescent="0.2">
      <c r="A138" s="23" t="s">
        <v>188</v>
      </c>
      <c r="B138" s="21" t="s">
        <v>194</v>
      </c>
      <c r="C138" s="27">
        <v>1146010.3</v>
      </c>
      <c r="D138" s="27">
        <v>1888608.6</v>
      </c>
      <c r="E138" s="27">
        <v>763965.7</v>
      </c>
      <c r="F138" s="27">
        <v>637858.69999999995</v>
      </c>
      <c r="G138" s="27">
        <v>820036</v>
      </c>
    </row>
    <row r="139" spans="1:7" x14ac:dyDescent="0.2">
      <c r="A139" s="23" t="s">
        <v>386</v>
      </c>
      <c r="B139" s="21" t="s">
        <v>385</v>
      </c>
      <c r="C139" s="27"/>
      <c r="D139" s="25"/>
      <c r="E139" s="27"/>
      <c r="F139" s="27"/>
      <c r="G139" s="27"/>
    </row>
    <row r="140" spans="1:7" x14ac:dyDescent="0.2">
      <c r="A140" s="23" t="s">
        <v>463</v>
      </c>
      <c r="B140" s="21" t="s">
        <v>464</v>
      </c>
      <c r="C140" s="27">
        <v>18098.099999999999</v>
      </c>
      <c r="D140" s="25"/>
      <c r="E140" s="27"/>
      <c r="F140" s="27"/>
      <c r="G140" s="27"/>
    </row>
    <row r="141" spans="1:7" ht="31.5" x14ac:dyDescent="0.2">
      <c r="A141" s="23" t="s">
        <v>431</v>
      </c>
      <c r="B141" s="21" t="s">
        <v>432</v>
      </c>
      <c r="C141" s="27">
        <v>17061</v>
      </c>
      <c r="D141" s="27">
        <v>46370.2</v>
      </c>
      <c r="E141" s="27"/>
      <c r="F141" s="27"/>
      <c r="G141" s="27"/>
    </row>
    <row r="142" spans="1:7" x14ac:dyDescent="0.2">
      <c r="A142" s="23" t="s">
        <v>433</v>
      </c>
      <c r="B142" s="21" t="s">
        <v>434</v>
      </c>
      <c r="C142" s="27">
        <v>16925</v>
      </c>
      <c r="D142" s="27">
        <v>18145.8</v>
      </c>
      <c r="E142" s="27"/>
      <c r="F142" s="27"/>
      <c r="G142" s="27"/>
    </row>
    <row r="143" spans="1:7" ht="31.5" x14ac:dyDescent="0.2">
      <c r="A143" s="23" t="s">
        <v>189</v>
      </c>
      <c r="B143" s="21" t="s">
        <v>195</v>
      </c>
      <c r="C143" s="27"/>
      <c r="D143" s="25"/>
      <c r="E143" s="27"/>
      <c r="F143" s="27"/>
      <c r="G143" s="27"/>
    </row>
    <row r="144" spans="1:7" x14ac:dyDescent="0.2">
      <c r="A144" s="23" t="s">
        <v>190</v>
      </c>
      <c r="B144" s="21" t="s">
        <v>196</v>
      </c>
      <c r="C144" s="27"/>
      <c r="D144" s="25"/>
      <c r="E144" s="27"/>
      <c r="F144" s="27"/>
      <c r="G144" s="27"/>
    </row>
    <row r="145" spans="1:7" x14ac:dyDescent="0.2">
      <c r="A145" s="23" t="s">
        <v>191</v>
      </c>
      <c r="B145" s="21" t="s">
        <v>197</v>
      </c>
      <c r="C145" s="27"/>
      <c r="D145" s="25"/>
      <c r="E145" s="27"/>
      <c r="F145" s="27"/>
      <c r="G145" s="27"/>
    </row>
    <row r="146" spans="1:7" x14ac:dyDescent="0.2">
      <c r="A146" s="5" t="s">
        <v>192</v>
      </c>
      <c r="B146" s="6" t="s">
        <v>198</v>
      </c>
      <c r="C146" s="27"/>
      <c r="D146" s="25"/>
      <c r="E146" s="27"/>
      <c r="F146" s="27"/>
      <c r="G146" s="27"/>
    </row>
    <row r="147" spans="1:7" ht="31.5" x14ac:dyDescent="0.2">
      <c r="A147" s="5" t="s">
        <v>199</v>
      </c>
      <c r="B147" s="6" t="s">
        <v>205</v>
      </c>
      <c r="C147" s="27">
        <v>66536.399999999994</v>
      </c>
      <c r="D147" s="27">
        <v>73382.100000000006</v>
      </c>
      <c r="E147" s="27">
        <v>76476.3</v>
      </c>
      <c r="F147" s="27">
        <v>75972</v>
      </c>
      <c r="G147" s="27">
        <v>78430.600000000006</v>
      </c>
    </row>
    <row r="148" spans="1:7" ht="31.5" x14ac:dyDescent="0.2">
      <c r="A148" s="5" t="s">
        <v>200</v>
      </c>
      <c r="B148" s="6" t="s">
        <v>206</v>
      </c>
      <c r="C148" s="27">
        <v>33804</v>
      </c>
      <c r="D148" s="27">
        <v>15451.3</v>
      </c>
      <c r="E148" s="27">
        <v>44973.3</v>
      </c>
      <c r="F148" s="27">
        <v>44973.3</v>
      </c>
      <c r="G148" s="27">
        <v>44973.3</v>
      </c>
    </row>
    <row r="149" spans="1:7" ht="31.5" x14ac:dyDescent="0.2">
      <c r="A149" s="5" t="s">
        <v>201</v>
      </c>
      <c r="B149" s="6" t="s">
        <v>207</v>
      </c>
      <c r="C149" s="27">
        <v>3160.4</v>
      </c>
      <c r="D149" s="27">
        <v>3200</v>
      </c>
      <c r="E149" s="27">
        <v>3500</v>
      </c>
      <c r="F149" s="27">
        <v>3500</v>
      </c>
      <c r="G149" s="27">
        <v>3500</v>
      </c>
    </row>
    <row r="150" spans="1:7" ht="31.5" x14ac:dyDescent="0.2">
      <c r="A150" s="5" t="s">
        <v>202</v>
      </c>
      <c r="B150" s="6" t="s">
        <v>208</v>
      </c>
      <c r="C150" s="27"/>
      <c r="D150" s="25"/>
      <c r="E150" s="27"/>
      <c r="F150" s="27"/>
      <c r="G150" s="27"/>
    </row>
    <row r="151" spans="1:7" x14ac:dyDescent="0.2">
      <c r="A151" s="5" t="s">
        <v>203</v>
      </c>
      <c r="B151" s="6" t="s">
        <v>209</v>
      </c>
      <c r="C151" s="27">
        <v>82665.2</v>
      </c>
      <c r="D151" s="27">
        <v>38170</v>
      </c>
      <c r="E151" s="27">
        <v>38233.5</v>
      </c>
      <c r="F151" s="27">
        <v>38233.5</v>
      </c>
      <c r="G151" s="27">
        <v>38233.5</v>
      </c>
    </row>
    <row r="152" spans="1:7" ht="31.5" x14ac:dyDescent="0.2">
      <c r="A152" s="5" t="s">
        <v>204</v>
      </c>
      <c r="B152" s="6" t="s">
        <v>210</v>
      </c>
      <c r="C152" s="27">
        <v>650223.1</v>
      </c>
      <c r="D152" s="27">
        <v>686652.9</v>
      </c>
      <c r="E152" s="27">
        <v>691937.2</v>
      </c>
      <c r="F152" s="27">
        <v>718219.1</v>
      </c>
      <c r="G152" s="27">
        <v>742968.8</v>
      </c>
    </row>
    <row r="153" spans="1:7" s="40" customFormat="1" ht="25.5" customHeight="1" x14ac:dyDescent="0.2">
      <c r="A153" s="8">
        <v>5900000000</v>
      </c>
      <c r="B153" s="9" t="s">
        <v>6</v>
      </c>
      <c r="C153" s="16">
        <f>SUM(C154:C185)</f>
        <v>33802864.699999996</v>
      </c>
      <c r="D153" s="16">
        <f>SUM(D154:D185)</f>
        <v>34011455.099999994</v>
      </c>
      <c r="E153" s="16">
        <f>SUM(E154:E185)</f>
        <v>29527619.600000005</v>
      </c>
      <c r="F153" s="16">
        <f>SUM(F154:F185)</f>
        <v>30530602</v>
      </c>
      <c r="G153" s="16">
        <f>SUM(G154:G185)</f>
        <v>31654115.500000004</v>
      </c>
    </row>
    <row r="154" spans="1:7" x14ac:dyDescent="0.2">
      <c r="A154" s="23" t="s">
        <v>226</v>
      </c>
      <c r="B154" s="26" t="s">
        <v>247</v>
      </c>
      <c r="C154" s="27">
        <v>50791</v>
      </c>
      <c r="D154" s="27">
        <v>50532</v>
      </c>
      <c r="E154" s="27"/>
      <c r="F154" s="27"/>
      <c r="G154" s="27"/>
    </row>
    <row r="155" spans="1:7" x14ac:dyDescent="0.2">
      <c r="A155" s="23" t="s">
        <v>227</v>
      </c>
      <c r="B155" s="26" t="s">
        <v>248</v>
      </c>
      <c r="C155" s="27"/>
      <c r="D155" s="25"/>
      <c r="E155" s="27"/>
      <c r="F155" s="27"/>
      <c r="G155" s="27"/>
    </row>
    <row r="156" spans="1:7" x14ac:dyDescent="0.2">
      <c r="A156" s="23" t="s">
        <v>228</v>
      </c>
      <c r="B156" s="26" t="s">
        <v>249</v>
      </c>
      <c r="C156" s="27">
        <v>984270.9</v>
      </c>
      <c r="D156" s="27">
        <v>1305924.8999999999</v>
      </c>
      <c r="E156" s="27">
        <v>528195.69999999995</v>
      </c>
      <c r="F156" s="27">
        <v>376195.7</v>
      </c>
      <c r="G156" s="27">
        <v>376195.7</v>
      </c>
    </row>
    <row r="157" spans="1:7" x14ac:dyDescent="0.2">
      <c r="A157" s="23" t="s">
        <v>435</v>
      </c>
      <c r="B157" s="26" t="s">
        <v>256</v>
      </c>
      <c r="C157" s="27">
        <v>3022894</v>
      </c>
      <c r="D157" s="27">
        <v>1301475.6000000001</v>
      </c>
      <c r="E157" s="27"/>
      <c r="F157" s="27"/>
      <c r="G157" s="27"/>
    </row>
    <row r="158" spans="1:7" x14ac:dyDescent="0.2">
      <c r="A158" s="23" t="s">
        <v>436</v>
      </c>
      <c r="B158" s="26" t="s">
        <v>252</v>
      </c>
      <c r="C158" s="27">
        <v>314089.3</v>
      </c>
      <c r="D158" s="27">
        <v>270152.5</v>
      </c>
      <c r="E158" s="27"/>
      <c r="F158" s="27"/>
      <c r="G158" s="27"/>
    </row>
    <row r="159" spans="1:7" x14ac:dyDescent="0.2">
      <c r="A159" s="23" t="s">
        <v>437</v>
      </c>
      <c r="B159" s="26" t="s">
        <v>248</v>
      </c>
      <c r="C159" s="27">
        <v>160448</v>
      </c>
      <c r="D159" s="27">
        <v>158466.20000000001</v>
      </c>
      <c r="E159" s="27"/>
      <c r="F159" s="27"/>
      <c r="G159" s="27"/>
    </row>
    <row r="160" spans="1:7" ht="16.5" customHeight="1" x14ac:dyDescent="0.2">
      <c r="A160" s="23" t="s">
        <v>438</v>
      </c>
      <c r="B160" s="26" t="s">
        <v>439</v>
      </c>
      <c r="C160" s="27">
        <v>82868.899999999994</v>
      </c>
      <c r="D160" s="27">
        <v>82867.899999999994</v>
      </c>
      <c r="E160" s="27"/>
      <c r="F160" s="27"/>
      <c r="G160" s="27"/>
    </row>
    <row r="161" spans="1:7" x14ac:dyDescent="0.2">
      <c r="A161" s="23" t="s">
        <v>440</v>
      </c>
      <c r="B161" s="26" t="s">
        <v>441</v>
      </c>
      <c r="C161" s="27">
        <v>834829.7</v>
      </c>
      <c r="D161" s="27">
        <v>231406.7</v>
      </c>
      <c r="E161" s="27"/>
      <c r="F161" s="27"/>
      <c r="G161" s="27"/>
    </row>
    <row r="162" spans="1:7" x14ac:dyDescent="0.2">
      <c r="A162" s="23" t="s">
        <v>442</v>
      </c>
      <c r="B162" s="26" t="s">
        <v>250</v>
      </c>
      <c r="C162" s="27">
        <v>51649.5</v>
      </c>
      <c r="D162" s="27">
        <v>38440.9</v>
      </c>
      <c r="E162" s="27"/>
      <c r="F162" s="27"/>
      <c r="G162" s="27"/>
    </row>
    <row r="163" spans="1:7" x14ac:dyDescent="0.2">
      <c r="A163" s="23" t="s">
        <v>443</v>
      </c>
      <c r="B163" s="26" t="s">
        <v>444</v>
      </c>
      <c r="C163" s="27"/>
      <c r="D163" s="25"/>
      <c r="E163" s="27"/>
      <c r="F163" s="27"/>
      <c r="G163" s="27"/>
    </row>
    <row r="164" spans="1:7" x14ac:dyDescent="0.2">
      <c r="A164" s="23" t="s">
        <v>445</v>
      </c>
      <c r="B164" s="26" t="s">
        <v>446</v>
      </c>
      <c r="C164" s="27">
        <v>5625.5</v>
      </c>
      <c r="D164" s="27">
        <v>7694.9</v>
      </c>
      <c r="E164" s="27"/>
      <c r="F164" s="27"/>
      <c r="G164" s="27"/>
    </row>
    <row r="165" spans="1:7" x14ac:dyDescent="0.2">
      <c r="A165" s="23" t="s">
        <v>447</v>
      </c>
      <c r="B165" s="26" t="s">
        <v>448</v>
      </c>
      <c r="C165" s="27">
        <v>40782</v>
      </c>
      <c r="D165" s="27">
        <v>21317.7</v>
      </c>
      <c r="E165" s="27">
        <v>31747.1</v>
      </c>
      <c r="F165" s="27">
        <v>29565.200000000001</v>
      </c>
      <c r="G165" s="27">
        <v>23575.4</v>
      </c>
    </row>
    <row r="166" spans="1:7" x14ac:dyDescent="0.2">
      <c r="A166" s="23" t="s">
        <v>449</v>
      </c>
      <c r="B166" s="26" t="s">
        <v>406</v>
      </c>
      <c r="C166" s="27"/>
      <c r="D166" s="25"/>
      <c r="E166" s="27"/>
      <c r="F166" s="27"/>
      <c r="G166" s="27"/>
    </row>
    <row r="167" spans="1:7" x14ac:dyDescent="0.2">
      <c r="A167" s="23" t="s">
        <v>450</v>
      </c>
      <c r="B167" s="26" t="s">
        <v>451</v>
      </c>
      <c r="C167" s="27">
        <v>506504.5</v>
      </c>
      <c r="D167" s="27">
        <v>327720.7</v>
      </c>
      <c r="E167" s="27"/>
      <c r="F167" s="27"/>
      <c r="G167" s="27"/>
    </row>
    <row r="168" spans="1:7" x14ac:dyDescent="0.2">
      <c r="A168" s="23" t="s">
        <v>229</v>
      </c>
      <c r="B168" s="26" t="s">
        <v>250</v>
      </c>
      <c r="C168" s="27"/>
      <c r="D168" s="25"/>
      <c r="E168" s="27"/>
      <c r="F168" s="27"/>
      <c r="G168" s="27"/>
    </row>
    <row r="169" spans="1:7" x14ac:dyDescent="0.2">
      <c r="A169" s="23" t="s">
        <v>230</v>
      </c>
      <c r="B169" s="26" t="s">
        <v>251</v>
      </c>
      <c r="C169" s="27"/>
      <c r="D169" s="25"/>
      <c r="E169" s="27"/>
      <c r="F169" s="27"/>
      <c r="G169" s="27"/>
    </row>
    <row r="170" spans="1:7" x14ac:dyDescent="0.2">
      <c r="A170" s="23" t="s">
        <v>231</v>
      </c>
      <c r="B170" s="26" t="s">
        <v>252</v>
      </c>
      <c r="C170" s="27"/>
      <c r="D170" s="25"/>
      <c r="E170" s="27"/>
      <c r="F170" s="27"/>
      <c r="G170" s="27"/>
    </row>
    <row r="171" spans="1:7" x14ac:dyDescent="0.2">
      <c r="A171" s="23" t="s">
        <v>232</v>
      </c>
      <c r="B171" s="26" t="s">
        <v>253</v>
      </c>
      <c r="C171" s="27"/>
      <c r="D171" s="25"/>
      <c r="E171" s="27"/>
      <c r="F171" s="27"/>
      <c r="G171" s="27"/>
    </row>
    <row r="172" spans="1:7" ht="31.5" x14ac:dyDescent="0.2">
      <c r="A172" s="23" t="s">
        <v>233</v>
      </c>
      <c r="B172" s="26" t="s">
        <v>254</v>
      </c>
      <c r="C172" s="27"/>
      <c r="D172" s="25"/>
      <c r="E172" s="27"/>
      <c r="F172" s="27"/>
      <c r="G172" s="27"/>
    </row>
    <row r="173" spans="1:7" ht="31.5" x14ac:dyDescent="0.2">
      <c r="A173" s="23" t="s">
        <v>234</v>
      </c>
      <c r="B173" s="26" t="s">
        <v>255</v>
      </c>
      <c r="C173" s="27"/>
      <c r="D173" s="25"/>
      <c r="E173" s="27"/>
      <c r="F173" s="27"/>
      <c r="G173" s="27"/>
    </row>
    <row r="174" spans="1:7" x14ac:dyDescent="0.2">
      <c r="A174" s="23" t="s">
        <v>235</v>
      </c>
      <c r="B174" s="26" t="s">
        <v>256</v>
      </c>
      <c r="C174" s="27"/>
      <c r="D174" s="25"/>
      <c r="E174" s="27"/>
      <c r="F174" s="27"/>
      <c r="G174" s="27"/>
    </row>
    <row r="175" spans="1:7" ht="31.5" x14ac:dyDescent="0.2">
      <c r="A175" s="23" t="s">
        <v>236</v>
      </c>
      <c r="B175" s="26" t="s">
        <v>55</v>
      </c>
      <c r="C175" s="27"/>
      <c r="D175" s="25"/>
      <c r="E175" s="27"/>
      <c r="F175" s="27"/>
      <c r="G175" s="27"/>
    </row>
    <row r="176" spans="1:7" x14ac:dyDescent="0.2">
      <c r="A176" s="23" t="s">
        <v>237</v>
      </c>
      <c r="B176" s="26" t="s">
        <v>257</v>
      </c>
      <c r="C176" s="27"/>
      <c r="D176" s="25"/>
      <c r="E176" s="27"/>
      <c r="F176" s="27"/>
      <c r="G176" s="27"/>
    </row>
    <row r="177" spans="1:7" x14ac:dyDescent="0.2">
      <c r="A177" s="23" t="s">
        <v>238</v>
      </c>
      <c r="B177" s="26" t="s">
        <v>258</v>
      </c>
      <c r="C177" s="27">
        <v>500859.6</v>
      </c>
      <c r="D177" s="27">
        <v>529565.30000000005</v>
      </c>
      <c r="E177" s="27"/>
      <c r="F177" s="27"/>
      <c r="G177" s="27"/>
    </row>
    <row r="178" spans="1:7" x14ac:dyDescent="0.2">
      <c r="A178" s="23" t="s">
        <v>239</v>
      </c>
      <c r="B178" s="26" t="s">
        <v>259</v>
      </c>
      <c r="C178" s="27">
        <v>20244819.800000001</v>
      </c>
      <c r="D178" s="27">
        <v>21247812.5</v>
      </c>
      <c r="E178" s="27">
        <v>22028046.600000001</v>
      </c>
      <c r="F178" s="27">
        <v>23144089.399999999</v>
      </c>
      <c r="G178" s="27">
        <v>24235047.300000001</v>
      </c>
    </row>
    <row r="179" spans="1:7" ht="31.5" x14ac:dyDescent="0.2">
      <c r="A179" s="23" t="s">
        <v>240</v>
      </c>
      <c r="B179" s="26" t="s">
        <v>260</v>
      </c>
      <c r="C179" s="27">
        <v>84089</v>
      </c>
      <c r="D179" s="27">
        <v>87746.9</v>
      </c>
      <c r="E179" s="27">
        <v>87142</v>
      </c>
      <c r="F179" s="27">
        <v>87142</v>
      </c>
      <c r="G179" s="27">
        <v>87142</v>
      </c>
    </row>
    <row r="180" spans="1:7" x14ac:dyDescent="0.2">
      <c r="A180" s="23" t="s">
        <v>241</v>
      </c>
      <c r="B180" s="26" t="s">
        <v>261</v>
      </c>
      <c r="C180" s="27">
        <v>127064.7</v>
      </c>
      <c r="D180" s="27">
        <v>128382.9</v>
      </c>
      <c r="E180" s="27">
        <v>85634.7</v>
      </c>
      <c r="F180" s="27">
        <v>85634.7</v>
      </c>
      <c r="G180" s="27">
        <v>85634.7</v>
      </c>
    </row>
    <row r="181" spans="1:7" x14ac:dyDescent="0.2">
      <c r="A181" s="23" t="s">
        <v>242</v>
      </c>
      <c r="B181" s="26" t="s">
        <v>262</v>
      </c>
      <c r="C181" s="27">
        <v>180211.5</v>
      </c>
      <c r="D181" s="27">
        <v>184398.4</v>
      </c>
      <c r="E181" s="27">
        <v>106276.1</v>
      </c>
      <c r="F181" s="27">
        <v>106276.1</v>
      </c>
      <c r="G181" s="27">
        <v>106276.1</v>
      </c>
    </row>
    <row r="182" spans="1:7" ht="31.5" x14ac:dyDescent="0.2">
      <c r="A182" s="23" t="s">
        <v>243</v>
      </c>
      <c r="B182" s="26" t="s">
        <v>263</v>
      </c>
      <c r="C182" s="27">
        <v>5267190.5999999996</v>
      </c>
      <c r="D182" s="27">
        <v>6053570.0999999996</v>
      </c>
      <c r="E182" s="27">
        <v>5165411.8</v>
      </c>
      <c r="F182" s="27">
        <v>5170044.5</v>
      </c>
      <c r="G182" s="27">
        <v>5174426.8</v>
      </c>
    </row>
    <row r="183" spans="1:7" x14ac:dyDescent="0.2">
      <c r="A183" s="23" t="s">
        <v>244</v>
      </c>
      <c r="B183" s="26" t="s">
        <v>264</v>
      </c>
      <c r="C183" s="27">
        <v>1197971.8</v>
      </c>
      <c r="D183" s="27">
        <v>1822039.6</v>
      </c>
      <c r="E183" s="27">
        <v>1308838.8</v>
      </c>
      <c r="F183" s="27">
        <v>1341981</v>
      </c>
      <c r="G183" s="27">
        <v>1372987.2</v>
      </c>
    </row>
    <row r="184" spans="1:7" x14ac:dyDescent="0.2">
      <c r="A184" s="23" t="s">
        <v>245</v>
      </c>
      <c r="B184" s="26" t="s">
        <v>265</v>
      </c>
      <c r="C184" s="27">
        <v>1014.9</v>
      </c>
      <c r="D184" s="27">
        <v>3363</v>
      </c>
      <c r="E184" s="27">
        <v>2221.8000000000002</v>
      </c>
      <c r="F184" s="27">
        <v>2230.1</v>
      </c>
      <c r="G184" s="27">
        <v>2238.6</v>
      </c>
    </row>
    <row r="185" spans="1:7" ht="31.5" x14ac:dyDescent="0.2">
      <c r="A185" s="5" t="s">
        <v>246</v>
      </c>
      <c r="B185" s="6" t="s">
        <v>266</v>
      </c>
      <c r="C185" s="27">
        <v>144889.5</v>
      </c>
      <c r="D185" s="27">
        <v>158576.4</v>
      </c>
      <c r="E185" s="27">
        <v>184105</v>
      </c>
      <c r="F185" s="27">
        <v>187443.3</v>
      </c>
      <c r="G185" s="27">
        <v>190591.7</v>
      </c>
    </row>
    <row r="186" spans="1:7" s="40" customFormat="1" ht="22.5" customHeight="1" x14ac:dyDescent="0.2">
      <c r="A186" s="8">
        <v>6000000000</v>
      </c>
      <c r="B186" s="7" t="s">
        <v>8</v>
      </c>
      <c r="C186" s="16">
        <f>SUM(C187:C200)</f>
        <v>26772905.800000001</v>
      </c>
      <c r="D186" s="16">
        <f t="shared" ref="D186:G186" si="2">SUM(D187:D200)</f>
        <v>30996118</v>
      </c>
      <c r="E186" s="16">
        <f>SUM(E187:E200)-0.1</f>
        <v>17936833.399999999</v>
      </c>
      <c r="F186" s="16">
        <f t="shared" si="2"/>
        <v>17702694.599999998</v>
      </c>
      <c r="G186" s="16">
        <f t="shared" si="2"/>
        <v>18436844.400000002</v>
      </c>
    </row>
    <row r="187" spans="1:7" s="41" customFormat="1" ht="22.5" customHeight="1" x14ac:dyDescent="0.2">
      <c r="A187" s="28">
        <v>6010100000</v>
      </c>
      <c r="B187" s="24" t="s">
        <v>452</v>
      </c>
      <c r="C187" s="27">
        <v>72000</v>
      </c>
      <c r="D187" s="42"/>
      <c r="E187" s="18"/>
      <c r="F187" s="18"/>
      <c r="G187" s="18"/>
    </row>
    <row r="188" spans="1:7" ht="31.5" x14ac:dyDescent="0.2">
      <c r="A188" s="28" t="s">
        <v>267</v>
      </c>
      <c r="B188" s="24" t="s">
        <v>276</v>
      </c>
      <c r="C188" s="27">
        <v>1303167.6000000001</v>
      </c>
      <c r="D188" s="27">
        <v>3204607.1</v>
      </c>
      <c r="E188" s="27">
        <v>3473139</v>
      </c>
      <c r="F188" s="27">
        <v>4133139</v>
      </c>
      <c r="G188" s="27">
        <v>3633139</v>
      </c>
    </row>
    <row r="189" spans="1:7" ht="31.5" x14ac:dyDescent="0.2">
      <c r="A189" s="28" t="s">
        <v>268</v>
      </c>
      <c r="B189" s="24" t="s">
        <v>277</v>
      </c>
      <c r="C189" s="27"/>
      <c r="D189" s="25"/>
      <c r="E189" s="27"/>
      <c r="F189" s="27"/>
      <c r="G189" s="27"/>
    </row>
    <row r="190" spans="1:7" x14ac:dyDescent="0.2">
      <c r="A190" s="28">
        <v>6010400000</v>
      </c>
      <c r="B190" s="24" t="s">
        <v>466</v>
      </c>
      <c r="C190" s="27"/>
      <c r="D190" s="27"/>
      <c r="E190" s="27">
        <v>122965.7</v>
      </c>
      <c r="F190" s="27">
        <v>8380.2000000000007</v>
      </c>
      <c r="G190" s="27">
        <v>8799.2000000000007</v>
      </c>
    </row>
    <row r="191" spans="1:7" x14ac:dyDescent="0.2">
      <c r="A191" s="28" t="s">
        <v>453</v>
      </c>
      <c r="B191" s="24" t="s">
        <v>280</v>
      </c>
      <c r="C191" s="27">
        <v>6985111.2999999998</v>
      </c>
      <c r="D191" s="27">
        <v>2774127.5</v>
      </c>
      <c r="E191" s="27">
        <v>2627796.7000000002</v>
      </c>
      <c r="F191" s="27">
        <v>2448896.1</v>
      </c>
      <c r="G191" s="27">
        <v>2525110.4</v>
      </c>
    </row>
    <row r="192" spans="1:7" x14ac:dyDescent="0.2">
      <c r="A192" s="28" t="s">
        <v>454</v>
      </c>
      <c r="B192" s="24" t="s">
        <v>278</v>
      </c>
      <c r="C192" s="27">
        <v>7783651.4000000004</v>
      </c>
      <c r="D192" s="27">
        <v>14531838.5</v>
      </c>
      <c r="E192" s="27">
        <v>2636630.2999999998</v>
      </c>
      <c r="F192" s="27">
        <v>2415201.1</v>
      </c>
      <c r="G192" s="27">
        <v>3012707.4</v>
      </c>
    </row>
    <row r="193" spans="1:7" x14ac:dyDescent="0.2">
      <c r="A193" s="28" t="s">
        <v>455</v>
      </c>
      <c r="B193" s="24" t="s">
        <v>279</v>
      </c>
      <c r="C193" s="27">
        <v>63016.1</v>
      </c>
      <c r="D193" s="27">
        <v>67251.899999999994</v>
      </c>
      <c r="E193" s="27">
        <v>304062.90000000002</v>
      </c>
      <c r="F193" s="27">
        <v>104106.2</v>
      </c>
      <c r="G193" s="27">
        <v>200000</v>
      </c>
    </row>
    <row r="194" spans="1:7" x14ac:dyDescent="0.2">
      <c r="A194" s="28" t="s">
        <v>269</v>
      </c>
      <c r="B194" s="24" t="s">
        <v>278</v>
      </c>
      <c r="C194" s="27"/>
      <c r="D194" s="25"/>
      <c r="E194" s="27"/>
      <c r="F194" s="27"/>
      <c r="G194" s="27"/>
    </row>
    <row r="195" spans="1:7" x14ac:dyDescent="0.2">
      <c r="A195" s="28" t="s">
        <v>270</v>
      </c>
      <c r="B195" s="24" t="s">
        <v>279</v>
      </c>
      <c r="C195" s="27"/>
      <c r="D195" s="25"/>
      <c r="E195" s="27"/>
      <c r="F195" s="27"/>
      <c r="G195" s="27"/>
    </row>
    <row r="196" spans="1:7" x14ac:dyDescent="0.2">
      <c r="A196" s="28" t="s">
        <v>271</v>
      </c>
      <c r="B196" s="24" t="s">
        <v>280</v>
      </c>
      <c r="C196" s="27"/>
      <c r="D196" s="25"/>
      <c r="E196" s="27"/>
      <c r="F196" s="27"/>
      <c r="G196" s="27"/>
    </row>
    <row r="197" spans="1:7" x14ac:dyDescent="0.2">
      <c r="A197" s="28" t="s">
        <v>272</v>
      </c>
      <c r="B197" s="24" t="s">
        <v>281</v>
      </c>
      <c r="C197" s="27"/>
      <c r="D197" s="27"/>
      <c r="E197" s="27"/>
      <c r="F197" s="27"/>
      <c r="G197" s="27"/>
    </row>
    <row r="198" spans="1:7" ht="24" customHeight="1" x14ac:dyDescent="0.2">
      <c r="A198" s="28" t="s">
        <v>273</v>
      </c>
      <c r="B198" s="24" t="s">
        <v>282</v>
      </c>
      <c r="C198" s="27">
        <v>3349292</v>
      </c>
      <c r="D198" s="27">
        <v>3481489.1</v>
      </c>
      <c r="E198" s="27">
        <v>2025003</v>
      </c>
      <c r="F198" s="27">
        <v>1862117.2</v>
      </c>
      <c r="G198" s="27">
        <v>1833693.2</v>
      </c>
    </row>
    <row r="199" spans="1:7" ht="31.5" x14ac:dyDescent="0.2">
      <c r="A199" s="28" t="s">
        <v>274</v>
      </c>
      <c r="B199" s="24" t="s">
        <v>283</v>
      </c>
      <c r="C199" s="27">
        <v>5849311.5999999996</v>
      </c>
      <c r="D199" s="27">
        <v>5666748.2000000002</v>
      </c>
      <c r="E199" s="27">
        <v>5173118.3</v>
      </c>
      <c r="F199" s="27">
        <v>5662055</v>
      </c>
      <c r="G199" s="27">
        <v>6149863.9000000004</v>
      </c>
    </row>
    <row r="200" spans="1:7" ht="19.5" customHeight="1" x14ac:dyDescent="0.2">
      <c r="A200" s="5" t="s">
        <v>275</v>
      </c>
      <c r="B200" s="6" t="s">
        <v>284</v>
      </c>
      <c r="C200" s="27">
        <v>1367355.8</v>
      </c>
      <c r="D200" s="27">
        <v>1270055.7</v>
      </c>
      <c r="E200" s="27">
        <v>1574117.6</v>
      </c>
      <c r="F200" s="27">
        <v>1068799.8</v>
      </c>
      <c r="G200" s="27">
        <v>1073531.3</v>
      </c>
    </row>
    <row r="201" spans="1:7" ht="20.25" customHeight="1" x14ac:dyDescent="0.2">
      <c r="A201" s="8">
        <v>6100000000</v>
      </c>
      <c r="B201" s="20" t="s">
        <v>9</v>
      </c>
      <c r="C201" s="32">
        <f>SUM(C202:C204)</f>
        <v>120075.3</v>
      </c>
      <c r="D201" s="32">
        <f t="shared" ref="D201:G201" si="3">SUM(D202:D204)</f>
        <v>119083</v>
      </c>
      <c r="E201" s="32">
        <f t="shared" si="3"/>
        <v>76531.600000000006</v>
      </c>
      <c r="F201" s="32">
        <f t="shared" si="3"/>
        <v>77245.2</v>
      </c>
      <c r="G201" s="32">
        <f t="shared" si="3"/>
        <v>74653.3</v>
      </c>
    </row>
    <row r="202" spans="1:7" ht="20.25" customHeight="1" x14ac:dyDescent="0.2">
      <c r="A202" s="5" t="s">
        <v>473</v>
      </c>
      <c r="B202" s="6" t="s">
        <v>474</v>
      </c>
      <c r="C202" s="27"/>
      <c r="D202" s="27">
        <v>13253.8</v>
      </c>
      <c r="E202" s="43"/>
      <c r="F202" s="43"/>
      <c r="G202" s="43"/>
    </row>
    <row r="203" spans="1:7" x14ac:dyDescent="0.2">
      <c r="A203" s="5" t="s">
        <v>285</v>
      </c>
      <c r="B203" s="6" t="s">
        <v>287</v>
      </c>
      <c r="C203" s="27">
        <v>43186.7</v>
      </c>
      <c r="D203" s="27">
        <v>40123.5</v>
      </c>
      <c r="E203" s="27">
        <v>36190.5</v>
      </c>
      <c r="F203" s="27">
        <v>36190.5</v>
      </c>
      <c r="G203" s="27">
        <v>36190.5</v>
      </c>
    </row>
    <row r="204" spans="1:7" ht="47.25" x14ac:dyDescent="0.2">
      <c r="A204" s="5" t="s">
        <v>286</v>
      </c>
      <c r="B204" s="6" t="s">
        <v>288</v>
      </c>
      <c r="C204" s="27">
        <v>76888.600000000006</v>
      </c>
      <c r="D204" s="27">
        <v>65705.7</v>
      </c>
      <c r="E204" s="27">
        <v>40341.1</v>
      </c>
      <c r="F204" s="27">
        <v>41054.699999999997</v>
      </c>
      <c r="G204" s="27">
        <v>38462.800000000003</v>
      </c>
    </row>
    <row r="205" spans="1:7" s="40" customFormat="1" ht="31.5" x14ac:dyDescent="0.2">
      <c r="A205" s="4" t="s">
        <v>289</v>
      </c>
      <c r="B205" s="7" t="s">
        <v>49</v>
      </c>
      <c r="C205" s="16">
        <f>SUM(C206:C216)</f>
        <v>4856735.3000000007</v>
      </c>
      <c r="D205" s="16">
        <f>SUM(D206:D216)</f>
        <v>3060623</v>
      </c>
      <c r="E205" s="16">
        <f>SUM(E206:E216)</f>
        <v>599641.69999999995</v>
      </c>
      <c r="F205" s="16">
        <f>SUM(F206:F216)</f>
        <v>193906.19999999998</v>
      </c>
      <c r="G205" s="16">
        <f>SUM(G206:G216)</f>
        <v>196116.6</v>
      </c>
    </row>
    <row r="206" spans="1:7" x14ac:dyDescent="0.2">
      <c r="A206" s="23" t="s">
        <v>290</v>
      </c>
      <c r="B206" s="24" t="s">
        <v>295</v>
      </c>
      <c r="C206" s="27">
        <v>4317528.9000000004</v>
      </c>
      <c r="D206" s="27">
        <v>2453181.2000000002</v>
      </c>
      <c r="E206" s="27">
        <v>400000</v>
      </c>
      <c r="F206" s="27"/>
      <c r="G206" s="27"/>
    </row>
    <row r="207" spans="1:7" x14ac:dyDescent="0.2">
      <c r="A207" s="23" t="s">
        <v>291</v>
      </c>
      <c r="B207" s="24" t="s">
        <v>296</v>
      </c>
      <c r="C207" s="27"/>
      <c r="D207" s="44"/>
      <c r="E207" s="27"/>
      <c r="F207" s="27"/>
      <c r="G207" s="27"/>
    </row>
    <row r="208" spans="1:7" x14ac:dyDescent="0.2">
      <c r="A208" s="23" t="s">
        <v>292</v>
      </c>
      <c r="B208" s="24" t="s">
        <v>297</v>
      </c>
      <c r="C208" s="27"/>
      <c r="D208" s="44"/>
      <c r="E208" s="27"/>
      <c r="F208" s="27"/>
      <c r="G208" s="27"/>
    </row>
    <row r="209" spans="1:7" x14ac:dyDescent="0.2">
      <c r="A209" s="23" t="s">
        <v>293</v>
      </c>
      <c r="B209" s="24" t="s">
        <v>298</v>
      </c>
      <c r="C209" s="27"/>
      <c r="D209" s="44"/>
      <c r="E209" s="27"/>
      <c r="F209" s="27"/>
      <c r="G209" s="27"/>
    </row>
    <row r="210" spans="1:7" x14ac:dyDescent="0.2">
      <c r="A210" s="23" t="s">
        <v>294</v>
      </c>
      <c r="B210" s="24" t="s">
        <v>299</v>
      </c>
      <c r="C210" s="27">
        <v>4499.6000000000004</v>
      </c>
      <c r="D210" s="44"/>
      <c r="E210" s="27"/>
      <c r="F210" s="27"/>
      <c r="G210" s="27"/>
    </row>
    <row r="211" spans="1:7" x14ac:dyDescent="0.2">
      <c r="A211" s="23" t="s">
        <v>475</v>
      </c>
      <c r="B211" s="24" t="s">
        <v>476</v>
      </c>
      <c r="C211" s="27"/>
      <c r="D211" s="27">
        <v>7039.3</v>
      </c>
      <c r="E211" s="27"/>
      <c r="F211" s="27"/>
      <c r="G211" s="27"/>
    </row>
    <row r="212" spans="1:7" x14ac:dyDescent="0.2">
      <c r="A212" s="23" t="s">
        <v>456</v>
      </c>
      <c r="B212" s="24" t="s">
        <v>412</v>
      </c>
      <c r="C212" s="27">
        <v>34611.5</v>
      </c>
      <c r="D212" s="27">
        <v>37800.199999999997</v>
      </c>
      <c r="E212" s="27"/>
      <c r="F212" s="27"/>
      <c r="G212" s="27"/>
    </row>
    <row r="213" spans="1:7" x14ac:dyDescent="0.2">
      <c r="A213" s="23" t="s">
        <v>457</v>
      </c>
      <c r="B213" s="24" t="s">
        <v>298</v>
      </c>
      <c r="C213" s="27">
        <v>49356.9</v>
      </c>
      <c r="D213" s="27">
        <v>80513.399999999994</v>
      </c>
      <c r="E213" s="27"/>
      <c r="F213" s="27"/>
      <c r="G213" s="27"/>
    </row>
    <row r="214" spans="1:7" ht="31.5" x14ac:dyDescent="0.2">
      <c r="A214" s="23" t="s">
        <v>300</v>
      </c>
      <c r="B214" s="24" t="s">
        <v>303</v>
      </c>
      <c r="C214" s="27">
        <v>73215.8</v>
      </c>
      <c r="D214" s="27">
        <v>64063.3</v>
      </c>
      <c r="E214" s="27">
        <v>40059.5</v>
      </c>
      <c r="F214" s="27">
        <v>41058.5</v>
      </c>
      <c r="G214" s="27">
        <v>41985.4</v>
      </c>
    </row>
    <row r="215" spans="1:7" x14ac:dyDescent="0.2">
      <c r="A215" s="5" t="s">
        <v>301</v>
      </c>
      <c r="B215" s="6" t="s">
        <v>304</v>
      </c>
      <c r="C215" s="27">
        <v>361251.9</v>
      </c>
      <c r="D215" s="27">
        <v>384138.7</v>
      </c>
      <c r="E215" s="27">
        <v>140264</v>
      </c>
      <c r="F215" s="27">
        <v>140066.29999999999</v>
      </c>
      <c r="G215" s="27">
        <f>-0.1+140835.1</f>
        <v>140835</v>
      </c>
    </row>
    <row r="216" spans="1:7" ht="31.5" x14ac:dyDescent="0.2">
      <c r="A216" s="5" t="s">
        <v>302</v>
      </c>
      <c r="B216" s="6" t="s">
        <v>379</v>
      </c>
      <c r="C216" s="27">
        <v>16270.7</v>
      </c>
      <c r="D216" s="27">
        <v>33886.9</v>
      </c>
      <c r="E216" s="27">
        <v>19318.2</v>
      </c>
      <c r="F216" s="27">
        <v>12781.4</v>
      </c>
      <c r="G216" s="27">
        <v>13296.2</v>
      </c>
    </row>
    <row r="217" spans="1:7" s="40" customFormat="1" ht="31.5" x14ac:dyDescent="0.2">
      <c r="A217" s="4" t="s">
        <v>305</v>
      </c>
      <c r="B217" s="7" t="s">
        <v>10</v>
      </c>
      <c r="C217" s="16">
        <f>SUM(C218:C219)</f>
        <v>155604.1</v>
      </c>
      <c r="D217" s="16">
        <f>SUM(D218:D219)</f>
        <v>103679.5</v>
      </c>
      <c r="E217" s="16">
        <f>SUM(E218:E219)</f>
        <v>106148</v>
      </c>
      <c r="F217" s="16">
        <f>SUM(F218:F219)</f>
        <v>106148</v>
      </c>
      <c r="G217" s="16">
        <f>SUM(G218:G219)</f>
        <v>106148</v>
      </c>
    </row>
    <row r="218" spans="1:7" x14ac:dyDescent="0.2">
      <c r="A218" s="23" t="s">
        <v>306</v>
      </c>
      <c r="B218" s="24" t="s">
        <v>307</v>
      </c>
      <c r="C218" s="27">
        <v>150000</v>
      </c>
      <c r="D218" s="27">
        <v>100000</v>
      </c>
      <c r="E218" s="27">
        <v>100000</v>
      </c>
      <c r="F218" s="27">
        <v>100000</v>
      </c>
      <c r="G218" s="27">
        <v>100000</v>
      </c>
    </row>
    <row r="219" spans="1:7" ht="31.5" x14ac:dyDescent="0.2">
      <c r="A219" s="23" t="s">
        <v>308</v>
      </c>
      <c r="B219" s="24" t="s">
        <v>309</v>
      </c>
      <c r="C219" s="27">
        <v>5604.1</v>
      </c>
      <c r="D219" s="27">
        <v>3679.5</v>
      </c>
      <c r="E219" s="27">
        <v>6148</v>
      </c>
      <c r="F219" s="27">
        <v>6148</v>
      </c>
      <c r="G219" s="27">
        <v>6148</v>
      </c>
    </row>
    <row r="220" spans="1:7" s="40" customFormat="1" ht="31.5" x14ac:dyDescent="0.2">
      <c r="A220" s="4" t="s">
        <v>310</v>
      </c>
      <c r="B220" s="7" t="s">
        <v>50</v>
      </c>
      <c r="C220" s="16">
        <f>SUM(C221:C225)</f>
        <v>1517757.7</v>
      </c>
      <c r="D220" s="16">
        <f>SUM(D221:D225)</f>
        <v>1713882.6</v>
      </c>
      <c r="E220" s="16">
        <f>SUM(E221:E225)</f>
        <v>1243234.5</v>
      </c>
      <c r="F220" s="16">
        <f>SUM(F221:F225)</f>
        <v>1312221</v>
      </c>
      <c r="G220" s="16">
        <f>SUM(G221:G225)</f>
        <v>1289928.4999999998</v>
      </c>
    </row>
    <row r="221" spans="1:7" ht="31.5" x14ac:dyDescent="0.2">
      <c r="A221" s="5" t="s">
        <v>311</v>
      </c>
      <c r="B221" s="6" t="s">
        <v>312</v>
      </c>
      <c r="C221" s="27">
        <v>1299.5</v>
      </c>
      <c r="D221" s="27"/>
      <c r="E221" s="27"/>
      <c r="F221" s="27"/>
      <c r="G221" s="27"/>
    </row>
    <row r="222" spans="1:7" ht="31.5" x14ac:dyDescent="0.2">
      <c r="A222" s="5">
        <v>6410200000</v>
      </c>
      <c r="B222" s="6" t="s">
        <v>477</v>
      </c>
      <c r="C222" s="27"/>
      <c r="D222" s="27">
        <v>150600</v>
      </c>
      <c r="E222" s="27"/>
      <c r="F222" s="27"/>
      <c r="G222" s="27"/>
    </row>
    <row r="223" spans="1:7" ht="31.5" x14ac:dyDescent="0.2">
      <c r="A223" s="5" t="s">
        <v>313</v>
      </c>
      <c r="B223" s="6" t="s">
        <v>316</v>
      </c>
      <c r="C223" s="27">
        <v>1049554</v>
      </c>
      <c r="D223" s="27">
        <v>1083447.8</v>
      </c>
      <c r="E223" s="27">
        <v>752752.9</v>
      </c>
      <c r="F223" s="27">
        <v>817045.3</v>
      </c>
      <c r="G223" s="27">
        <v>787310.2</v>
      </c>
    </row>
    <row r="224" spans="1:7" ht="31.5" x14ac:dyDescent="0.2">
      <c r="A224" s="5" t="s">
        <v>314</v>
      </c>
      <c r="B224" s="6" t="s">
        <v>317</v>
      </c>
      <c r="C224" s="27">
        <v>372062.4</v>
      </c>
      <c r="D224" s="27">
        <v>371990.3</v>
      </c>
      <c r="E224" s="27">
        <v>389271.4</v>
      </c>
      <c r="F224" s="27">
        <v>393965.5</v>
      </c>
      <c r="G224" s="27">
        <v>401408.1</v>
      </c>
    </row>
    <row r="225" spans="1:7" ht="31.5" x14ac:dyDescent="0.2">
      <c r="A225" s="5" t="s">
        <v>315</v>
      </c>
      <c r="B225" s="6" t="s">
        <v>318</v>
      </c>
      <c r="C225" s="27">
        <v>94841.8</v>
      </c>
      <c r="D225" s="27">
        <v>107844.5</v>
      </c>
      <c r="E225" s="27">
        <v>101210.2</v>
      </c>
      <c r="F225" s="27">
        <v>101210.2</v>
      </c>
      <c r="G225" s="27">
        <v>101210.2</v>
      </c>
    </row>
    <row r="226" spans="1:7" s="40" customFormat="1" ht="31.5" x14ac:dyDescent="0.2">
      <c r="A226" s="4" t="s">
        <v>319</v>
      </c>
      <c r="B226" s="7" t="s">
        <v>51</v>
      </c>
      <c r="C226" s="16">
        <f>SUM(C227:C231)</f>
        <v>400319.19999999995</v>
      </c>
      <c r="D226" s="16">
        <f>SUM(D227:D231)</f>
        <v>576713.1</v>
      </c>
      <c r="E226" s="16">
        <f>SUM(E227:E231)</f>
        <v>723088.39999999991</v>
      </c>
      <c r="F226" s="16">
        <f>SUM(F227:F231)</f>
        <v>741128.7</v>
      </c>
      <c r="G226" s="16">
        <f>SUM(G227:G231)</f>
        <v>738528.7</v>
      </c>
    </row>
    <row r="227" spans="1:7" ht="31.5" x14ac:dyDescent="0.2">
      <c r="A227" s="5" t="s">
        <v>320</v>
      </c>
      <c r="B227" s="6" t="s">
        <v>325</v>
      </c>
      <c r="C227" s="27">
        <v>91958.6</v>
      </c>
      <c r="D227" s="27">
        <v>117619.9</v>
      </c>
      <c r="E227" s="27">
        <v>114337.1</v>
      </c>
      <c r="F227" s="27">
        <f>-2043.5+114337.1</f>
        <v>112293.6</v>
      </c>
      <c r="G227" s="27">
        <f>-2043.5+114337.1</f>
        <v>112293.6</v>
      </c>
    </row>
    <row r="228" spans="1:7" ht="31.5" x14ac:dyDescent="0.2">
      <c r="A228" s="5" t="s">
        <v>321</v>
      </c>
      <c r="B228" s="6" t="s">
        <v>326</v>
      </c>
      <c r="C228" s="27">
        <v>304933.09999999998</v>
      </c>
      <c r="D228" s="27">
        <v>456675.5</v>
      </c>
      <c r="E228" s="27">
        <v>606299.69999999995</v>
      </c>
      <c r="F228" s="27">
        <v>626383.5</v>
      </c>
      <c r="G228" s="27">
        <v>623783.5</v>
      </c>
    </row>
    <row r="229" spans="1:7" ht="31.5" x14ac:dyDescent="0.2">
      <c r="A229" s="5" t="s">
        <v>322</v>
      </c>
      <c r="B229" s="6" t="s">
        <v>327</v>
      </c>
      <c r="C229" s="27">
        <v>440</v>
      </c>
      <c r="D229" s="27">
        <v>590</v>
      </c>
      <c r="E229" s="27">
        <v>590</v>
      </c>
      <c r="F229" s="27">
        <v>590</v>
      </c>
      <c r="G229" s="27">
        <v>590</v>
      </c>
    </row>
    <row r="230" spans="1:7" ht="31.5" x14ac:dyDescent="0.2">
      <c r="A230" s="5" t="s">
        <v>323</v>
      </c>
      <c r="B230" s="6" t="s">
        <v>488</v>
      </c>
      <c r="C230" s="27">
        <v>1588.1</v>
      </c>
      <c r="D230" s="27">
        <v>1627.7</v>
      </c>
      <c r="E230" s="27">
        <v>1633.6</v>
      </c>
      <c r="F230" s="27">
        <v>1633.6</v>
      </c>
      <c r="G230" s="27">
        <v>1633.6</v>
      </c>
    </row>
    <row r="231" spans="1:7" ht="31.5" x14ac:dyDescent="0.2">
      <c r="A231" s="5" t="s">
        <v>324</v>
      </c>
      <c r="B231" s="6" t="s">
        <v>328</v>
      </c>
      <c r="C231" s="27">
        <v>1399.4</v>
      </c>
      <c r="D231" s="27">
        <v>200</v>
      </c>
      <c r="E231" s="27">
        <v>228</v>
      </c>
      <c r="F231" s="27">
        <v>228</v>
      </c>
      <c r="G231" s="27">
        <v>228</v>
      </c>
    </row>
    <row r="232" spans="1:7" s="40" customFormat="1" ht="31.5" x14ac:dyDescent="0.2">
      <c r="A232" s="4" t="s">
        <v>329</v>
      </c>
      <c r="B232" s="7" t="s">
        <v>11</v>
      </c>
      <c r="C232" s="16">
        <f>SUM(C233:C246)</f>
        <v>10115329.1</v>
      </c>
      <c r="D232" s="16">
        <f>SUM(D233:D246)</f>
        <v>13004496.200000001</v>
      </c>
      <c r="E232" s="16">
        <f>SUM(E233:E246)</f>
        <v>13983974.1</v>
      </c>
      <c r="F232" s="16">
        <f>SUM(F233:F246)</f>
        <v>10016515.599999998</v>
      </c>
      <c r="G232" s="16">
        <f>SUM(G233:G246)</f>
        <v>10102501.699999997</v>
      </c>
    </row>
    <row r="233" spans="1:7" x14ac:dyDescent="0.2">
      <c r="A233" s="23" t="s">
        <v>330</v>
      </c>
      <c r="B233" s="24" t="s">
        <v>333</v>
      </c>
      <c r="C233" s="27">
        <v>166908.70000000001</v>
      </c>
      <c r="D233" s="27">
        <v>170000</v>
      </c>
      <c r="E233" s="27">
        <v>170000</v>
      </c>
      <c r="F233" s="27">
        <v>140000</v>
      </c>
      <c r="G233" s="27">
        <v>140000</v>
      </c>
    </row>
    <row r="234" spans="1:7" x14ac:dyDescent="0.2">
      <c r="A234" s="23" t="s">
        <v>331</v>
      </c>
      <c r="B234" s="24" t="s">
        <v>394</v>
      </c>
      <c r="C234" s="27">
        <v>100919.8</v>
      </c>
      <c r="D234" s="27">
        <v>89985.2</v>
      </c>
      <c r="E234" s="27">
        <v>86144.3</v>
      </c>
      <c r="F234" s="27">
        <v>86053.4</v>
      </c>
      <c r="G234" s="27">
        <v>86053.1</v>
      </c>
    </row>
    <row r="235" spans="1:7" x14ac:dyDescent="0.2">
      <c r="A235" s="23" t="s">
        <v>332</v>
      </c>
      <c r="B235" s="24" t="s">
        <v>334</v>
      </c>
      <c r="C235" s="27">
        <v>63830.5</v>
      </c>
      <c r="E235" s="27"/>
      <c r="F235" s="27"/>
      <c r="G235" s="27"/>
    </row>
    <row r="236" spans="1:7" ht="31.5" x14ac:dyDescent="0.2">
      <c r="A236" s="23">
        <v>6610400000</v>
      </c>
      <c r="B236" s="24" t="s">
        <v>487</v>
      </c>
      <c r="C236" s="27">
        <v>8735977.5999999996</v>
      </c>
      <c r="D236" s="27">
        <v>97996.3</v>
      </c>
      <c r="E236" s="27">
        <v>121742.1</v>
      </c>
      <c r="F236" s="27"/>
      <c r="G236" s="27"/>
    </row>
    <row r="237" spans="1:7" ht="47.25" x14ac:dyDescent="0.2">
      <c r="A237" s="23" t="s">
        <v>335</v>
      </c>
      <c r="B237" s="24" t="s">
        <v>343</v>
      </c>
      <c r="C237" s="27">
        <v>215645.2</v>
      </c>
      <c r="D237" s="27">
        <v>10147796.4</v>
      </c>
      <c r="E237" s="27">
        <v>9275018.5999999996</v>
      </c>
      <c r="F237" s="27">
        <v>5682662.7999999998</v>
      </c>
      <c r="G237" s="27">
        <v>5682662.7999999998</v>
      </c>
    </row>
    <row r="238" spans="1:7" x14ac:dyDescent="0.2">
      <c r="A238" s="23" t="s">
        <v>336</v>
      </c>
      <c r="B238" s="24" t="s">
        <v>344</v>
      </c>
      <c r="C238" s="27">
        <v>57225.9</v>
      </c>
      <c r="D238" s="27">
        <v>1575500</v>
      </c>
      <c r="E238" s="27">
        <v>3231700</v>
      </c>
      <c r="F238" s="27">
        <v>3044032</v>
      </c>
      <c r="G238" s="27">
        <v>3116340</v>
      </c>
    </row>
    <row r="239" spans="1:7" ht="31.5" x14ac:dyDescent="0.2">
      <c r="A239" s="23" t="s">
        <v>337</v>
      </c>
      <c r="B239" s="24" t="s">
        <v>345</v>
      </c>
      <c r="C239" s="27">
        <v>9000</v>
      </c>
      <c r="D239" s="27">
        <v>71867.600000000006</v>
      </c>
      <c r="E239" s="27">
        <v>133822.1</v>
      </c>
      <c r="F239" s="27">
        <v>73822.100000000006</v>
      </c>
      <c r="G239" s="27">
        <v>63822.1</v>
      </c>
    </row>
    <row r="240" spans="1:7" x14ac:dyDescent="0.2">
      <c r="A240" s="23" t="s">
        <v>338</v>
      </c>
      <c r="B240" s="24" t="s">
        <v>346</v>
      </c>
      <c r="C240" s="27">
        <v>116769.9</v>
      </c>
      <c r="D240" s="27">
        <v>10000</v>
      </c>
      <c r="E240" s="27">
        <v>10000</v>
      </c>
      <c r="F240" s="27">
        <v>10000</v>
      </c>
      <c r="G240" s="27">
        <v>10000</v>
      </c>
    </row>
    <row r="241" spans="1:7" ht="47.25" x14ac:dyDescent="0.2">
      <c r="A241" s="23" t="s">
        <v>339</v>
      </c>
      <c r="B241" s="24" t="s">
        <v>347</v>
      </c>
      <c r="C241" s="27">
        <v>158</v>
      </c>
      <c r="D241" s="27">
        <v>119970.3</v>
      </c>
      <c r="E241" s="27">
        <v>114108.8</v>
      </c>
      <c r="F241" s="27">
        <v>115641.4</v>
      </c>
      <c r="G241" s="27">
        <v>117007.7</v>
      </c>
    </row>
    <row r="242" spans="1:7" ht="47.25" x14ac:dyDescent="0.2">
      <c r="A242" s="23" t="s">
        <v>340</v>
      </c>
      <c r="B242" s="24" t="s">
        <v>348</v>
      </c>
      <c r="C242" s="27">
        <v>12850.9</v>
      </c>
      <c r="E242" s="27">
        <v>230.4</v>
      </c>
      <c r="F242" s="27">
        <v>230.4</v>
      </c>
      <c r="G242" s="27">
        <v>230.4</v>
      </c>
    </row>
    <row r="243" spans="1:7" ht="31.5" x14ac:dyDescent="0.2">
      <c r="A243" s="23" t="s">
        <v>341</v>
      </c>
      <c r="B243" s="24" t="s">
        <v>349</v>
      </c>
      <c r="C243" s="27"/>
      <c r="D243" s="27">
        <v>14215.7</v>
      </c>
      <c r="E243" s="27">
        <v>13715.7</v>
      </c>
      <c r="F243" s="27">
        <v>13715.7</v>
      </c>
      <c r="G243" s="27">
        <v>13715.7</v>
      </c>
    </row>
    <row r="244" spans="1:7" ht="31.5" x14ac:dyDescent="0.2">
      <c r="A244" s="23" t="s">
        <v>342</v>
      </c>
      <c r="B244" s="24" t="s">
        <v>350</v>
      </c>
      <c r="C244" s="27">
        <v>601157</v>
      </c>
      <c r="D244" s="27">
        <v>654062.80000000005</v>
      </c>
      <c r="E244" s="27">
        <v>756242.6</v>
      </c>
      <c r="F244" s="27">
        <v>779079.2</v>
      </c>
      <c r="G244" s="27">
        <v>801358.3</v>
      </c>
    </row>
    <row r="245" spans="1:7" ht="31.5" x14ac:dyDescent="0.2">
      <c r="A245" s="5">
        <v>6631000000</v>
      </c>
      <c r="B245" s="6" t="s">
        <v>382</v>
      </c>
      <c r="C245" s="27">
        <v>33702.5</v>
      </c>
      <c r="D245" s="27">
        <v>52033.5</v>
      </c>
      <c r="E245" s="27">
        <v>71249.5</v>
      </c>
      <c r="F245" s="27">
        <v>71278.600000000006</v>
      </c>
      <c r="G245" s="27">
        <v>71311.600000000006</v>
      </c>
    </row>
    <row r="246" spans="1:7" ht="31.5" x14ac:dyDescent="0.2">
      <c r="A246" s="5" t="s">
        <v>388</v>
      </c>
      <c r="B246" s="6" t="s">
        <v>389</v>
      </c>
      <c r="C246" s="27">
        <v>1183.0999999999999</v>
      </c>
      <c r="D246" s="27">
        <v>1068.4000000000001</v>
      </c>
      <c r="E246" s="27"/>
      <c r="F246" s="27"/>
      <c r="G246" s="27"/>
    </row>
    <row r="247" spans="1:7" s="40" customFormat="1" ht="31.5" x14ac:dyDescent="0.2">
      <c r="A247" s="4" t="s">
        <v>351</v>
      </c>
      <c r="B247" s="7" t="s">
        <v>12</v>
      </c>
      <c r="C247" s="32">
        <f t="shared" ref="C247:G247" si="4">SUM(C248:C251)</f>
        <v>174336.40000000002</v>
      </c>
      <c r="D247" s="32">
        <f t="shared" si="4"/>
        <v>162447.1</v>
      </c>
      <c r="E247" s="32">
        <f t="shared" si="4"/>
        <v>53918.7</v>
      </c>
      <c r="F247" s="32">
        <f t="shared" si="4"/>
        <v>53918.7</v>
      </c>
      <c r="G247" s="32">
        <f t="shared" si="4"/>
        <v>53918.7</v>
      </c>
    </row>
    <row r="248" spans="1:7" x14ac:dyDescent="0.2">
      <c r="A248" s="23" t="s">
        <v>352</v>
      </c>
      <c r="B248" s="24" t="s">
        <v>356</v>
      </c>
      <c r="C248" s="27">
        <v>120557.1</v>
      </c>
      <c r="D248" s="27">
        <v>108928.4</v>
      </c>
      <c r="E248" s="27"/>
      <c r="F248" s="27"/>
      <c r="G248" s="27"/>
    </row>
    <row r="249" spans="1:7" x14ac:dyDescent="0.2">
      <c r="A249" s="23" t="s">
        <v>353</v>
      </c>
      <c r="B249" s="24" t="s">
        <v>357</v>
      </c>
      <c r="C249" s="27">
        <v>46979.3</v>
      </c>
      <c r="D249" s="27">
        <v>42426.6</v>
      </c>
      <c r="E249" s="27">
        <v>42426.6</v>
      </c>
      <c r="F249" s="27">
        <v>42426.6</v>
      </c>
      <c r="G249" s="27">
        <v>42426.6</v>
      </c>
    </row>
    <row r="250" spans="1:7" ht="31.5" x14ac:dyDescent="0.2">
      <c r="A250" s="23" t="s">
        <v>354</v>
      </c>
      <c r="B250" s="24" t="s">
        <v>358</v>
      </c>
      <c r="C250" s="27"/>
      <c r="D250" s="27">
        <v>4292.1000000000004</v>
      </c>
      <c r="E250" s="27">
        <v>4292.1000000000004</v>
      </c>
      <c r="F250" s="27">
        <v>4292.1000000000004</v>
      </c>
      <c r="G250" s="27">
        <v>4292.1000000000004</v>
      </c>
    </row>
    <row r="251" spans="1:7" ht="31.5" x14ac:dyDescent="0.2">
      <c r="A251" s="5" t="s">
        <v>355</v>
      </c>
      <c r="B251" s="6" t="s">
        <v>359</v>
      </c>
      <c r="C251" s="27">
        <v>6800</v>
      </c>
      <c r="D251" s="27">
        <v>6800</v>
      </c>
      <c r="E251" s="27">
        <v>7200</v>
      </c>
      <c r="F251" s="27">
        <v>7200</v>
      </c>
      <c r="G251" s="27">
        <v>7200</v>
      </c>
    </row>
    <row r="252" spans="1:7" s="40" customFormat="1" ht="31.5" x14ac:dyDescent="0.2">
      <c r="A252" s="4" t="s">
        <v>360</v>
      </c>
      <c r="B252" s="7" t="s">
        <v>13</v>
      </c>
      <c r="C252" s="16">
        <f>SUM(C253:C256)</f>
        <v>96006.5</v>
      </c>
      <c r="D252" s="16">
        <f>SUM(D253:D256)</f>
        <v>93823</v>
      </c>
      <c r="E252" s="16">
        <f>SUM(E253:E256)</f>
        <v>128590.1</v>
      </c>
      <c r="F252" s="16">
        <f>SUM(F253:F256)</f>
        <v>132776.79999999999</v>
      </c>
      <c r="G252" s="16">
        <f>SUM(G253:G256)</f>
        <v>136881.5</v>
      </c>
    </row>
    <row r="253" spans="1:7" x14ac:dyDescent="0.2">
      <c r="A253" s="5" t="s">
        <v>361</v>
      </c>
      <c r="B253" s="6" t="s">
        <v>172</v>
      </c>
      <c r="C253" s="27"/>
      <c r="D253" s="27"/>
      <c r="E253" s="27"/>
      <c r="F253" s="27"/>
      <c r="G253" s="27"/>
    </row>
    <row r="254" spans="1:7" x14ac:dyDescent="0.2">
      <c r="A254" s="23" t="s">
        <v>458</v>
      </c>
      <c r="B254" s="21" t="s">
        <v>428</v>
      </c>
      <c r="C254" s="27">
        <v>5474.5</v>
      </c>
      <c r="D254" s="27"/>
      <c r="E254" s="27"/>
      <c r="F254" s="27"/>
      <c r="G254" s="27"/>
    </row>
    <row r="255" spans="1:7" x14ac:dyDescent="0.2">
      <c r="A255" s="5" t="s">
        <v>364</v>
      </c>
      <c r="B255" s="6" t="s">
        <v>362</v>
      </c>
      <c r="C255" s="27">
        <v>2085</v>
      </c>
      <c r="D255" s="27">
        <v>105</v>
      </c>
      <c r="E255" s="27">
        <v>105</v>
      </c>
      <c r="F255" s="27">
        <v>105</v>
      </c>
      <c r="G255" s="27">
        <v>105</v>
      </c>
    </row>
    <row r="256" spans="1:7" x14ac:dyDescent="0.2">
      <c r="A256" s="5" t="s">
        <v>365</v>
      </c>
      <c r="B256" s="6" t="s">
        <v>363</v>
      </c>
      <c r="C256" s="27">
        <v>88447</v>
      </c>
      <c r="D256" s="27">
        <v>93718</v>
      </c>
      <c r="E256" s="27">
        <v>128485.1</v>
      </c>
      <c r="F256" s="27">
        <v>132671.79999999999</v>
      </c>
      <c r="G256" s="27">
        <v>136776.5</v>
      </c>
    </row>
    <row r="257" spans="1:7" s="40" customFormat="1" x14ac:dyDescent="0.2">
      <c r="A257" s="4" t="s">
        <v>366</v>
      </c>
      <c r="B257" s="7" t="s">
        <v>52</v>
      </c>
      <c r="C257" s="16">
        <f>SUM(C258:C259)</f>
        <v>7120775.3000000007</v>
      </c>
      <c r="D257" s="16">
        <f>SUM(D258:D259)</f>
        <v>2532770.15</v>
      </c>
      <c r="E257" s="16">
        <f>SUM(E258:E259)</f>
        <v>200000</v>
      </c>
      <c r="F257" s="16">
        <f>SUM(F258:F259)</f>
        <v>0</v>
      </c>
      <c r="G257" s="16">
        <f>SUM(G258:G259)</f>
        <v>0</v>
      </c>
    </row>
    <row r="258" spans="1:7" x14ac:dyDescent="0.2">
      <c r="A258" s="5" t="s">
        <v>390</v>
      </c>
      <c r="B258" s="6" t="s">
        <v>391</v>
      </c>
      <c r="C258" s="27">
        <v>6022202.2000000002</v>
      </c>
      <c r="D258" s="27">
        <v>1356300</v>
      </c>
      <c r="E258" s="27"/>
      <c r="F258" s="27"/>
      <c r="G258" s="27"/>
    </row>
    <row r="259" spans="1:7" x14ac:dyDescent="0.2">
      <c r="A259" s="23" t="s">
        <v>459</v>
      </c>
      <c r="B259" s="21" t="s">
        <v>367</v>
      </c>
      <c r="C259" s="27">
        <v>1098573.1000000001</v>
      </c>
      <c r="D259" s="27">
        <v>1176470.1499999999</v>
      </c>
      <c r="E259" s="27">
        <v>200000</v>
      </c>
      <c r="F259" s="27"/>
      <c r="G259" s="27"/>
    </row>
    <row r="260" spans="1:7" s="40" customFormat="1" ht="22.5" customHeight="1" x14ac:dyDescent="0.2">
      <c r="A260" s="4" t="s">
        <v>368</v>
      </c>
      <c r="B260" s="7" t="s">
        <v>14</v>
      </c>
      <c r="C260" s="32">
        <f t="shared" ref="C260:G260" si="5">SUM(C261:C265)</f>
        <v>1720988.1999999997</v>
      </c>
      <c r="D260" s="32">
        <f t="shared" si="5"/>
        <v>1035460.0499999999</v>
      </c>
      <c r="E260" s="32">
        <f t="shared" si="5"/>
        <v>0</v>
      </c>
      <c r="F260" s="32">
        <f t="shared" si="5"/>
        <v>0</v>
      </c>
      <c r="G260" s="32">
        <f t="shared" si="5"/>
        <v>0</v>
      </c>
    </row>
    <row r="261" spans="1:7" ht="31.5" x14ac:dyDescent="0.2">
      <c r="A261" s="5" t="s">
        <v>369</v>
      </c>
      <c r="B261" s="6" t="s">
        <v>373</v>
      </c>
      <c r="C261" s="27">
        <v>355730.3</v>
      </c>
      <c r="D261" s="27">
        <v>410744.85</v>
      </c>
      <c r="E261" s="27"/>
      <c r="F261" s="27"/>
      <c r="G261" s="27"/>
    </row>
    <row r="262" spans="1:7" x14ac:dyDescent="0.2">
      <c r="A262" s="5">
        <v>7010200000</v>
      </c>
      <c r="B262" s="6" t="s">
        <v>380</v>
      </c>
      <c r="C262" s="27"/>
      <c r="E262" s="27"/>
      <c r="F262" s="27"/>
      <c r="G262" s="27"/>
    </row>
    <row r="263" spans="1:7" x14ac:dyDescent="0.2">
      <c r="A263" s="5" t="s">
        <v>370</v>
      </c>
      <c r="B263" s="6" t="s">
        <v>374</v>
      </c>
      <c r="C263" s="27">
        <v>17775.099999999999</v>
      </c>
      <c r="D263" s="27">
        <v>98884.1</v>
      </c>
      <c r="E263" s="27"/>
      <c r="F263" s="27"/>
      <c r="G263" s="27"/>
    </row>
    <row r="264" spans="1:7" x14ac:dyDescent="0.2">
      <c r="A264" s="5" t="s">
        <v>371</v>
      </c>
      <c r="B264" s="6" t="s">
        <v>375</v>
      </c>
      <c r="C264" s="27">
        <v>1101403.8999999999</v>
      </c>
      <c r="D264" s="27">
        <v>525831.1</v>
      </c>
      <c r="E264" s="27"/>
      <c r="F264" s="27"/>
      <c r="G264" s="27"/>
    </row>
    <row r="265" spans="1:7" x14ac:dyDescent="0.2">
      <c r="A265" s="5" t="s">
        <v>372</v>
      </c>
      <c r="B265" s="6" t="s">
        <v>376</v>
      </c>
      <c r="C265" s="27">
        <v>246078.9</v>
      </c>
      <c r="D265" s="27"/>
      <c r="E265" s="27"/>
      <c r="F265" s="27"/>
      <c r="G265" s="27"/>
    </row>
    <row r="266" spans="1:7" x14ac:dyDescent="0.2">
      <c r="A266" s="4">
        <v>7100000000</v>
      </c>
      <c r="B266" s="7" t="s">
        <v>467</v>
      </c>
      <c r="C266" s="32">
        <f t="shared" ref="C266:D266" si="6">SUM(C267:C271)</f>
        <v>0</v>
      </c>
      <c r="D266" s="32">
        <f t="shared" si="6"/>
        <v>61694.899999999994</v>
      </c>
      <c r="E266" s="16">
        <f>SUM(E267:E271)</f>
        <v>47089.799999999996</v>
      </c>
      <c r="F266" s="16">
        <f>SUM(F267:F271)</f>
        <v>48413.399999999994</v>
      </c>
      <c r="G266" s="16">
        <f>SUM(G267:G271)</f>
        <v>49667.6</v>
      </c>
    </row>
    <row r="267" spans="1:7" x14ac:dyDescent="0.2">
      <c r="A267" s="5" t="s">
        <v>478</v>
      </c>
      <c r="B267" s="6" t="s">
        <v>479</v>
      </c>
      <c r="C267" s="27"/>
      <c r="D267" s="27">
        <v>480</v>
      </c>
      <c r="E267" s="18"/>
      <c r="F267" s="18"/>
      <c r="G267" s="18"/>
    </row>
    <row r="268" spans="1:7" x14ac:dyDescent="0.2">
      <c r="A268" s="5" t="s">
        <v>480</v>
      </c>
      <c r="B268" s="6" t="s">
        <v>428</v>
      </c>
      <c r="C268" s="27"/>
      <c r="D268" s="27">
        <v>5474.5</v>
      </c>
      <c r="E268" s="18"/>
      <c r="F268" s="18"/>
      <c r="G268" s="18"/>
    </row>
    <row r="269" spans="1:7" ht="20.45" customHeight="1" x14ac:dyDescent="0.2">
      <c r="A269" s="5" t="s">
        <v>481</v>
      </c>
      <c r="B269" s="6" t="s">
        <v>184</v>
      </c>
      <c r="C269" s="27"/>
      <c r="D269" s="27">
        <v>2204.6</v>
      </c>
      <c r="E269" s="27">
        <v>2147.136</v>
      </c>
      <c r="F269" s="27">
        <v>2147.136</v>
      </c>
      <c r="G269" s="27">
        <v>2147.136</v>
      </c>
    </row>
    <row r="270" spans="1:7" ht="31.5" x14ac:dyDescent="0.2">
      <c r="A270" s="5" t="s">
        <v>482</v>
      </c>
      <c r="B270" s="6" t="s">
        <v>468</v>
      </c>
      <c r="C270" s="27"/>
      <c r="D270" s="27">
        <v>52804.1</v>
      </c>
      <c r="E270" s="27">
        <v>44210.964</v>
      </c>
      <c r="F270" s="27">
        <v>45534.563999999998</v>
      </c>
      <c r="G270" s="27">
        <v>46788.764000000003</v>
      </c>
    </row>
    <row r="271" spans="1:7" ht="31.5" x14ac:dyDescent="0.2">
      <c r="A271" s="5" t="s">
        <v>483</v>
      </c>
      <c r="B271" s="6" t="s">
        <v>469</v>
      </c>
      <c r="C271" s="27"/>
      <c r="D271" s="27">
        <v>731.7</v>
      </c>
      <c r="E271" s="27">
        <v>731.7</v>
      </c>
      <c r="F271" s="27">
        <v>731.7</v>
      </c>
      <c r="G271" s="27">
        <v>731.7</v>
      </c>
    </row>
    <row r="272" spans="1:7" s="40" customFormat="1" x14ac:dyDescent="0.2">
      <c r="A272" s="4"/>
      <c r="B272" s="7" t="s">
        <v>15</v>
      </c>
      <c r="C272" s="16">
        <f t="shared" ref="C272:G272" si="7">C7+C28+C46+C68+C80+C107+C124+C136+C153+C186+C201+C205+C217+C220+C226+C232+C247+C252+C257+C260+C266</f>
        <v>180174033.10000002</v>
      </c>
      <c r="D272" s="16">
        <f t="shared" si="7"/>
        <v>202509440.09999999</v>
      </c>
      <c r="E272" s="16">
        <f>E7+E28+E46+E68+E80+E107+E124+E136+E153+E186+E201+E205+E217+E220+E226+E232+E247+E252+E257+E260+E266+0.1</f>
        <v>148181458.29999998</v>
      </c>
      <c r="F272" s="16">
        <f t="shared" si="7"/>
        <v>142622392.90000001</v>
      </c>
      <c r="G272" s="16">
        <f t="shared" si="7"/>
        <v>145555295.69999996</v>
      </c>
    </row>
    <row r="273" spans="1:7" s="41" customFormat="1" x14ac:dyDescent="0.2">
      <c r="A273" s="10"/>
      <c r="B273" s="11" t="s">
        <v>16</v>
      </c>
      <c r="C273" s="27">
        <v>21931630.399999999</v>
      </c>
      <c r="D273" s="27">
        <v>27930038.699999999</v>
      </c>
      <c r="E273" s="27">
        <v>19819718.600000001</v>
      </c>
      <c r="F273" s="27">
        <v>14251733</v>
      </c>
      <c r="G273" s="27">
        <v>12824888</v>
      </c>
    </row>
    <row r="274" spans="1:7" s="40" customFormat="1" x14ac:dyDescent="0.2">
      <c r="A274" s="15"/>
      <c r="B274" s="7" t="s">
        <v>17</v>
      </c>
      <c r="C274" s="16">
        <f>SUM(C272:C273)</f>
        <v>202105663.50000003</v>
      </c>
      <c r="D274" s="16">
        <f t="shared" ref="D274" si="8">SUM(D272:D273)</f>
        <v>230439478.79999998</v>
      </c>
      <c r="E274" s="16">
        <f>SUM(E272:E273)</f>
        <v>168001176.89999998</v>
      </c>
      <c r="F274" s="16">
        <f>SUM(F272:F273)</f>
        <v>156874125.90000001</v>
      </c>
      <c r="G274" s="16">
        <f>SUM(G272:G273)-0.2</f>
        <v>158380183.49999997</v>
      </c>
    </row>
    <row r="275" spans="1:7" ht="14.25" customHeight="1" x14ac:dyDescent="0.25">
      <c r="C275" s="14"/>
    </row>
    <row r="276" spans="1:7" ht="18.75" customHeight="1" x14ac:dyDescent="0.2">
      <c r="A276" s="62" t="s">
        <v>493</v>
      </c>
      <c r="B276" s="62"/>
      <c r="C276" s="62"/>
      <c r="D276" s="62"/>
      <c r="E276" s="62"/>
      <c r="F276" s="62"/>
      <c r="G276" s="62"/>
    </row>
    <row r="277" spans="1:7" ht="20.25" customHeight="1" x14ac:dyDescent="0.2">
      <c r="A277" s="46" t="s">
        <v>494</v>
      </c>
      <c r="B277" s="46"/>
      <c r="C277" s="46"/>
      <c r="D277" s="46"/>
      <c r="E277" s="46"/>
      <c r="F277" s="46"/>
      <c r="G277" s="46"/>
    </row>
    <row r="278" spans="1:7" ht="14.25" customHeight="1" x14ac:dyDescent="0.25"/>
    <row r="279" spans="1:7" x14ac:dyDescent="0.25">
      <c r="C279" s="14"/>
    </row>
    <row r="282" spans="1:7" x14ac:dyDescent="0.25">
      <c r="C282" s="19"/>
    </row>
    <row r="284" spans="1:7" x14ac:dyDescent="0.25">
      <c r="E284" s="45"/>
      <c r="F284" s="45"/>
      <c r="G284" s="45"/>
    </row>
    <row r="285" spans="1:7" ht="21" customHeight="1" x14ac:dyDescent="0.2">
      <c r="A285" s="47"/>
      <c r="B285" s="47"/>
      <c r="C285" s="47"/>
    </row>
    <row r="286" spans="1:7" ht="21" customHeight="1" x14ac:dyDescent="0.2">
      <c r="A286" s="48"/>
      <c r="B286" s="48"/>
      <c r="C286" s="48"/>
    </row>
    <row r="289" spans="1:11" x14ac:dyDescent="0.25">
      <c r="C289" s="13"/>
    </row>
    <row r="290" spans="1:11" x14ac:dyDescent="0.25">
      <c r="C290" s="13"/>
    </row>
    <row r="291" spans="1:11" x14ac:dyDescent="0.25">
      <c r="C291" s="13"/>
    </row>
    <row r="295" spans="1:11" x14ac:dyDescent="0.25">
      <c r="C295" s="14"/>
    </row>
    <row r="297" spans="1:11" s="12" customFormat="1" x14ac:dyDescent="0.25">
      <c r="A297" s="29"/>
      <c r="C297" s="1"/>
      <c r="D297" s="1"/>
      <c r="E297" s="1"/>
      <c r="F297" s="1"/>
      <c r="G297" s="1"/>
      <c r="H297" s="1"/>
      <c r="I297" s="1"/>
      <c r="J297" s="1"/>
      <c r="K297" s="1"/>
    </row>
  </sheetData>
  <mergeCells count="10">
    <mergeCell ref="A277:G277"/>
    <mergeCell ref="A285:C285"/>
    <mergeCell ref="A286:C286"/>
    <mergeCell ref="A1:G1"/>
    <mergeCell ref="A3:A5"/>
    <mergeCell ref="B3:B5"/>
    <mergeCell ref="C3:C5"/>
    <mergeCell ref="D3:D5"/>
    <mergeCell ref="E3:G4"/>
    <mergeCell ref="A276:G276"/>
  </mergeCells>
  <printOptions horizontalCentered="1"/>
  <pageMargins left="0.19685039370078741" right="0.19685039370078741" top="0.35433070866141736" bottom="0.55118110236220474" header="0" footer="0"/>
  <pageSetup paperSize="9" scale="70" fitToHeight="0" orientation="landscape" r:id="rId1"/>
  <headerFooter alignWithMargins="0">
    <oddFooter>&amp;C&amp;P</oddFooter>
  </headerFooter>
  <rowBreaks count="3" manualBreakCount="3">
    <brk id="204" max="6" man="1"/>
    <brk id="231" max="6" man="1"/>
    <brk id="25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ГП</vt:lpstr>
      <vt:lpstr>ГП!Заголовки_для_печати</vt:lpstr>
      <vt:lpstr>ГП!Область_печати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Чугунова Надежда Викторовна</cp:lastModifiedBy>
  <cp:lastPrinted>2026-10-16T13:59:51Z</cp:lastPrinted>
  <dcterms:created xsi:type="dcterms:W3CDTF">2021-01-29T07:43:13Z</dcterms:created>
  <dcterms:modified xsi:type="dcterms:W3CDTF">2026-10-16T13:59:53Z</dcterms:modified>
</cp:coreProperties>
</file>