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25" yWindow="-45" windowWidth="13755" windowHeight="12540"/>
  </bookViews>
  <sheets>
    <sheet name="Расходы областного бюджета" sheetId="6" r:id="rId1"/>
  </sheets>
  <definedNames>
    <definedName name="_xlnm.Print_Titles" localSheetId="0">'Расходы областного бюджета'!$4:$6</definedName>
    <definedName name="_xlnm.Print_Area" localSheetId="0">'Расходы областного бюджета'!$A$1:$G$93</definedName>
  </definedNames>
  <calcPr calcId="145621" iterate="1"/>
</workbook>
</file>

<file path=xl/calcChain.xml><?xml version="1.0" encoding="utf-8"?>
<calcChain xmlns="http://schemas.openxmlformats.org/spreadsheetml/2006/main">
  <c r="E48" i="6" l="1"/>
  <c r="G43" i="6"/>
  <c r="E37" i="6"/>
  <c r="G7" i="6"/>
  <c r="G90" i="6" s="1"/>
  <c r="F7" i="6"/>
  <c r="G86" i="6"/>
  <c r="F86" i="6"/>
  <c r="E86" i="6"/>
  <c r="D86" i="6"/>
  <c r="C86" i="6"/>
  <c r="G84" i="6"/>
  <c r="F84" i="6"/>
  <c r="E84" i="6"/>
  <c r="D84" i="6"/>
  <c r="C84" i="6"/>
  <c r="G80" i="6"/>
  <c r="F80" i="6"/>
  <c r="E80" i="6"/>
  <c r="D80" i="6"/>
  <c r="C80" i="6"/>
  <c r="G75" i="6"/>
  <c r="F75" i="6"/>
  <c r="E75" i="6"/>
  <c r="D75" i="6"/>
  <c r="C75" i="6"/>
  <c r="G68" i="6"/>
  <c r="F68" i="6"/>
  <c r="E68" i="6"/>
  <c r="D68" i="6"/>
  <c r="C68" i="6"/>
  <c r="G60" i="6"/>
  <c r="F60" i="6"/>
  <c r="E60" i="6"/>
  <c r="D60" i="6"/>
  <c r="C60" i="6"/>
  <c r="F58" i="6"/>
  <c r="F57" i="6" s="1"/>
  <c r="G57" i="6"/>
  <c r="E57" i="6"/>
  <c r="D57" i="6"/>
  <c r="C57" i="6"/>
  <c r="G48" i="6"/>
  <c r="F48" i="6"/>
  <c r="D48" i="6"/>
  <c r="C48" i="6"/>
  <c r="F43" i="6"/>
  <c r="E43" i="6"/>
  <c r="D43" i="6"/>
  <c r="C43" i="6"/>
  <c r="G37" i="6"/>
  <c r="F37" i="6"/>
  <c r="D37" i="6"/>
  <c r="C37" i="6"/>
  <c r="G26" i="6"/>
  <c r="F26" i="6"/>
  <c r="E26" i="6"/>
  <c r="D26" i="6"/>
  <c r="C26" i="6"/>
  <c r="G21" i="6"/>
  <c r="F21" i="6"/>
  <c r="E21" i="6"/>
  <c r="D21" i="6"/>
  <c r="C21" i="6"/>
  <c r="G18" i="6"/>
  <c r="F18" i="6"/>
  <c r="E18" i="6"/>
  <c r="D18" i="6"/>
  <c r="C18" i="6"/>
  <c r="E7" i="6"/>
  <c r="E90" i="6" s="1"/>
  <c r="D7" i="6"/>
  <c r="C7" i="6"/>
  <c r="F90" i="6" l="1"/>
  <c r="C90" i="6"/>
  <c r="D90" i="6"/>
</calcChain>
</file>

<file path=xl/sharedStrings.xml><?xml version="1.0" encoding="utf-8"?>
<sst xmlns="http://schemas.openxmlformats.org/spreadsheetml/2006/main" count="178" uniqueCount="178">
  <si>
    <t>Общегосударственные вопросы</t>
  </si>
  <si>
    <t>Национальная экономика</t>
  </si>
  <si>
    <t>Наименование показателя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</si>
  <si>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</si>
  <si>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</si>
  <si>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</si>
  <si>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</si>
  <si>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Национальная оборона</t>
  </si>
  <si>
    <t>Национальная безопасность и правоохранительная деятельность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</si>
  <si>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</si>
  <si>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</si>
  <si>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</si>
  <si>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</si>
  <si>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</si>
  <si>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</si>
  <si>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 xml:space="preserve">Код по бюджетной классификации </t>
  </si>
  <si>
    <t>0102</t>
  </si>
  <si>
    <t>0100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</si>
  <si>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</si>
  <si>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</si>
  <si>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</si>
  <si>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</si>
  <si>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</si>
  <si>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</si>
  <si>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</si>
  <si>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</si>
  <si>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</si>
  <si>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</si>
  <si>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</si>
  <si>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0304</t>
  </si>
  <si>
    <t>0309</t>
  </si>
  <si>
    <t>0310</t>
  </si>
  <si>
    <t>0311</t>
  </si>
  <si>
    <t>0400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</si>
  <si>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</si>
  <si>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</si>
  <si>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</si>
  <si>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</si>
  <si>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</si>
  <si>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</si>
  <si>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</si>
  <si>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</si>
  <si>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</si>
  <si>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</si>
  <si>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</si>
  <si>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</si>
  <si>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</si>
  <si>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</si>
  <si>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</si>
  <si>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</si>
  <si>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</si>
  <si>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</si>
  <si>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</si>
  <si>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</si>
  <si>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</si>
  <si>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</si>
  <si>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</si>
  <si>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</si>
  <si>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</si>
  <si>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</si>
  <si>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</si>
  <si>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</si>
  <si>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</si>
  <si>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</si>
  <si>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</si>
  <si>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</si>
  <si>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0907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</si>
  <si>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</si>
  <si>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</si>
  <si>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</si>
  <si>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</si>
  <si>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</si>
  <si>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</si>
  <si>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</si>
  <si>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</si>
  <si>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</si>
  <si>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</si>
  <si>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</si>
  <si>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</si>
  <si>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</si>
  <si>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</si>
  <si>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</si>
  <si>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</si>
  <si>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</si>
  <si>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</si>
  <si>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</si>
  <si>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</si>
  <si>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</si>
  <si>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</si>
  <si>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</si>
  <si>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</si>
  <si>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</si>
  <si>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</si>
  <si>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</si>
  <si>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</si>
  <si>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</si>
  <si>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</si>
  <si>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Миграционная политика</t>
  </si>
  <si>
    <t>Органы юстиции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</si>
  <si>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</si>
  <si>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</si>
  <si>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</si>
  <si>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</si>
  <si>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</si>
  <si>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</si>
  <si>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Топливно-энергетический комплекс</t>
  </si>
  <si>
    <t>Общеэкономические вопросы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</si>
  <si>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</si>
  <si>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</si>
  <si>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</si>
  <si>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</si>
  <si>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</si>
  <si>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</si>
  <si>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</si>
  <si>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</si>
  <si>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</si>
  <si>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</si>
  <si>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</si>
  <si>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</si>
  <si>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</si>
  <si>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</si>
  <si>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</si>
  <si>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</si>
  <si>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</si>
  <si>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</si>
  <si>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</si>
  <si>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</si>
  <si>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</si>
  <si>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</si>
  <si>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</si>
  <si>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</si>
  <si>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</si>
  <si>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</si>
  <si>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</si>
  <si>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</si>
  <si>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</si>
  <si>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</si>
  <si>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</si>
  <si>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</si>
  <si>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</si>
  <si>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</si>
  <si>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</si>
  <si>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</si>
  <si>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Прикладные научные исследования в области общегосударственных вопросов</t>
  </si>
  <si>
    <t>0112</t>
  </si>
  <si>
    <t>Водное хозяйство</t>
  </si>
  <si>
    <t>Прикладные научные исследования в области национальной экономики</t>
  </si>
  <si>
    <t>0411</t>
  </si>
  <si>
    <t>0604</t>
  </si>
  <si>
    <t>Прикладные научные исследования в области охраны окружающей среды</t>
  </si>
  <si>
    <t>Молодежная политика</t>
  </si>
  <si>
    <t xml:space="preserve">Сведения о расходах областного бюджета Саратовской области по разделам и подразделам </t>
  </si>
  <si>
    <t>0704</t>
  </si>
  <si>
    <t>тыс. рублей</t>
  </si>
  <si>
    <t>0703</t>
  </si>
  <si>
    <t>Дополнительное образование детей</t>
  </si>
  <si>
    <t>ВСЕГО:</t>
  </si>
  <si>
    <t>0602</t>
  </si>
  <si>
    <t>Сбор, удаление отходов и очистка сточных вод</t>
  </si>
  <si>
    <t>0504</t>
  </si>
  <si>
    <t>Прикладные научные исследования в области жилищно-коммунального хозяйства</t>
  </si>
  <si>
    <t xml:space="preserve"> Мобилизационная и вневойсковая подготовка</t>
  </si>
  <si>
    <t xml:space="preserve"> Мобилизационная подготовка экономики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</si>
  <si>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</si>
  <si>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</si>
  <si>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0108</t>
  </si>
  <si>
    <t>Международные отношения и международное сотрудничество</t>
  </si>
  <si>
    <t>Прогноз*</t>
  </si>
  <si>
    <t>0708</t>
  </si>
  <si>
    <t>Прикладные научные исследования в области образования</t>
  </si>
  <si>
    <t>1005</t>
  </si>
  <si>
    <t>Прикладные научные исследования в области социальной политики</t>
  </si>
  <si>
    <t xml:space="preserve">2025              (отчет) </t>
  </si>
  <si>
    <t xml:space="preserve">2026                (оценка) </t>
  </si>
  <si>
    <t>2028**</t>
  </si>
  <si>
    <t>2029**</t>
  </si>
  <si>
    <t>* без  учета распределения целевых федеральных средств</t>
  </si>
  <si>
    <t>** расходы 2028-2029 годов без условно утверждаемых расходов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</si>
</sst>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8"/>
      <name val="Arial Cyr"/>
      <charset val="204"/>
    </font>
    <font>
      <sz val="8"/>
      <name val="Arial"/>
      <family val="2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b/>
      <sz val="12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name val="Arial"/>
      <family val="2"/>
      <charset val="204"/>
    </font>
    <font>
      <i/>
      <sz val="12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" fontId="1" fillId="0" borderId="2">
      <alignment horizontal="right"/>
    </xf>
    <xf numFmtId="0" fontId="11" fillId="0" borderId="0"/>
  </cellStyleXfs>
  <cellXfs count="48">
    <xf numFmtId="0" fontId="0" fillId="0" borderId="0" xfId="0"/>
    <xf numFmtId="0" fontId="3" fillId="2" borderId="0" xfId="0" applyFont="1" applyFill="1" applyAlignment="1"/>
    <xf numFmtId="0" fontId="3" fillId="0" borderId="0" xfId="0" applyFont="1" applyAlignme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164" fontId="3" fillId="0" borderId="0" xfId="0" applyNumberFormat="1" applyFont="1" applyBorder="1"/>
    <xf numFmtId="0" fontId="3" fillId="2" borderId="0" xfId="0" applyFont="1" applyFill="1"/>
    <xf numFmtId="0" fontId="5" fillId="0" borderId="0" xfId="0" applyFont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49" fontId="10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 applyProtection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shrinkToFit="1"/>
    </xf>
    <xf numFmtId="164" fontId="4" fillId="2" borderId="1" xfId="0" applyNumberFormat="1" applyFont="1" applyFill="1" applyBorder="1" applyAlignment="1">
      <alignment horizontal="center"/>
    </xf>
    <xf numFmtId="164" fontId="7" fillId="2" borderId="1" xfId="1" applyNumberFormat="1" applyFont="1" applyFill="1" applyBorder="1" applyAlignment="1" applyProtection="1">
      <alignment horizontal="center"/>
    </xf>
    <xf numFmtId="164" fontId="4" fillId="5" borderId="1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164" fontId="7" fillId="2" borderId="1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Alignment="1"/>
    <xf numFmtId="0" fontId="4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 applyProtection="1">
      <alignment horizontal="center"/>
    </xf>
    <xf numFmtId="0" fontId="12" fillId="0" borderId="0" xfId="2" applyFont="1" applyFill="1" applyAlignment="1">
      <alignment horizontal="left" vertical="center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12" fillId="0" borderId="0" xfId="2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/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3">
    <cellStyle name="xl60" xfId="1"/>
    <cellStyle name="Обычный" xfId="0" builtinId="0"/>
    <cellStyle name="Обычный_tmp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5"/>
  <sheetViews>
    <sheetView tabSelected="1" view="pageBreakPreview" zoomScale="70" zoomScaleNormal="110" zoomScaleSheetLayoutView="70" workbookViewId="0">
      <selection activeCell="J8" sqref="J8"/>
    </sheetView>
  </sheetViews>
  <sheetFormatPr defaultColWidth="9.33203125" defaultRowHeight="11.25" outlineLevelRow="1" x14ac:dyDescent="0.2"/>
  <cols>
    <col min="1" max="1" width="21" style="3" customWidth="1"/>
    <col min="2" max="2" width="61.6640625" style="1" customWidth="1"/>
    <col min="3" max="3" width="23" style="1" bestFit="1" customWidth="1"/>
    <col min="4" max="4" width="25.1640625" style="1" bestFit="1" customWidth="1"/>
    <col min="5" max="6" width="19" style="1" bestFit="1" customWidth="1"/>
    <col min="7" max="7" width="19" style="28" bestFit="1" customWidth="1"/>
    <col min="8" max="8" width="11.6640625" style="7" bestFit="1" customWidth="1"/>
    <col min="9" max="32" width="9.33203125" style="7"/>
    <col min="33" max="16384" width="9.33203125" style="3"/>
  </cols>
  <sheetData>
    <row r="1" spans="1:32" s="2" customFormat="1" ht="20.25" customHeight="1" x14ac:dyDescent="0.2">
      <c r="A1" s="42" t="s">
        <v>151</v>
      </c>
      <c r="B1" s="42"/>
      <c r="C1" s="42"/>
      <c r="D1" s="42"/>
      <c r="E1" s="42"/>
      <c r="F1" s="42"/>
      <c r="G1" s="4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4.25" customHeight="1" x14ac:dyDescent="0.2">
      <c r="B2" s="4"/>
      <c r="C2" s="4"/>
      <c r="D2" s="4"/>
      <c r="E2" s="5"/>
      <c r="F2" s="5"/>
      <c r="G2" s="6"/>
    </row>
    <row r="3" spans="1:32" s="2" customFormat="1" ht="15" x14ac:dyDescent="0.25">
      <c r="B3" s="1"/>
      <c r="C3" s="1"/>
      <c r="D3" s="1"/>
      <c r="E3" s="1"/>
      <c r="F3" s="1"/>
      <c r="G3" s="8" t="s">
        <v>153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2" customFormat="1" ht="24.75" customHeight="1" x14ac:dyDescent="0.2">
      <c r="A4" s="43" t="s">
        <v>15</v>
      </c>
      <c r="B4" s="45" t="s">
        <v>2</v>
      </c>
      <c r="C4" s="46" t="s">
        <v>172</v>
      </c>
      <c r="D4" s="45" t="s">
        <v>173</v>
      </c>
      <c r="E4" s="45" t="s">
        <v>167</v>
      </c>
      <c r="F4" s="45"/>
      <c r="G4" s="4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s="10" customFormat="1" ht="32.25" customHeight="1" x14ac:dyDescent="0.2">
      <c r="A5" s="44"/>
      <c r="B5" s="44"/>
      <c r="C5" s="47"/>
      <c r="D5" s="45"/>
      <c r="E5" s="31">
        <v>2027</v>
      </c>
      <c r="F5" s="31" t="s">
        <v>174</v>
      </c>
      <c r="G5" s="31" t="s">
        <v>175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s="10" customFormat="1" ht="12" customHeight="1" x14ac:dyDescent="0.2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6" customFormat="1" ht="15.75" x14ac:dyDescent="0.2">
      <c r="A7" s="13" t="s">
        <v>17</v>
      </c>
      <c r="B7" s="14" t="s">
        <v>0</v>
      </c>
      <c r="C7" s="15">
        <f>SUM(C8:C17)</f>
        <v>5563045.1406100001</v>
      </c>
      <c r="D7" s="15">
        <f t="shared" ref="D7:E7" si="0">SUM(D8:D17)</f>
        <v>11151580.187969998</v>
      </c>
      <c r="E7" s="32">
        <f t="shared" si="0"/>
        <v>19235424.699999999</v>
      </c>
      <c r="F7" s="32">
        <f>SUM(F8:F17)-0.1</f>
        <v>13840179.300000001</v>
      </c>
      <c r="G7" s="32">
        <f>SUM(G8:G17)-0.1</f>
        <v>12372149.5</v>
      </c>
      <c r="H7" s="1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47.25" x14ac:dyDescent="0.2">
      <c r="A8" s="17" t="s">
        <v>16</v>
      </c>
      <c r="B8" s="18" t="s">
        <v>89</v>
      </c>
      <c r="C8" s="29">
        <v>258036.28616999998</v>
      </c>
      <c r="D8" s="19">
        <v>287413.09999999998</v>
      </c>
      <c r="E8" s="33">
        <v>293705.7</v>
      </c>
      <c r="F8" s="33">
        <v>305936.09999999998</v>
      </c>
      <c r="G8" s="34">
        <v>317619.90000000002</v>
      </c>
      <c r="H8" s="1"/>
    </row>
    <row r="9" spans="1:32" ht="63" x14ac:dyDescent="0.2">
      <c r="A9" s="17" t="s">
        <v>18</v>
      </c>
      <c r="B9" s="18" t="s">
        <v>90</v>
      </c>
      <c r="C9" s="29">
        <v>338870.8</v>
      </c>
      <c r="D9" s="19">
        <v>405137.3</v>
      </c>
      <c r="E9" s="33">
        <v>365217.5</v>
      </c>
      <c r="F9" s="33">
        <v>376566.2</v>
      </c>
      <c r="G9" s="34">
        <v>379131.8</v>
      </c>
      <c r="H9" s="1"/>
    </row>
    <row r="10" spans="1:32" ht="63" x14ac:dyDescent="0.2">
      <c r="A10" s="17" t="s">
        <v>19</v>
      </c>
      <c r="B10" s="18" t="s">
        <v>91</v>
      </c>
      <c r="C10" s="29">
        <v>124532.12516</v>
      </c>
      <c r="D10" s="19">
        <v>151018.4</v>
      </c>
      <c r="E10" s="33">
        <v>145964</v>
      </c>
      <c r="F10" s="33">
        <v>151779.29999999999</v>
      </c>
      <c r="G10" s="34">
        <v>157334.5</v>
      </c>
      <c r="H10" s="1"/>
    </row>
    <row r="11" spans="1:32" ht="15.75" x14ac:dyDescent="0.2">
      <c r="A11" s="17" t="s">
        <v>20</v>
      </c>
      <c r="B11" s="18" t="s">
        <v>93</v>
      </c>
      <c r="C11" s="29">
        <v>668513.31721000001</v>
      </c>
      <c r="D11" s="19">
        <v>725670.6</v>
      </c>
      <c r="E11" s="33">
        <v>723565.9</v>
      </c>
      <c r="F11" s="33">
        <v>743946.2</v>
      </c>
      <c r="G11" s="34">
        <v>763343.9</v>
      </c>
      <c r="H11" s="1"/>
    </row>
    <row r="12" spans="1:32" ht="47.25" x14ac:dyDescent="0.2">
      <c r="A12" s="17" t="s">
        <v>21</v>
      </c>
      <c r="B12" s="18" t="s">
        <v>92</v>
      </c>
      <c r="C12" s="29">
        <v>334608.28100999998</v>
      </c>
      <c r="D12" s="19">
        <v>393533</v>
      </c>
      <c r="E12" s="33">
        <v>474398.4</v>
      </c>
      <c r="F12" s="33">
        <v>426031.5</v>
      </c>
      <c r="G12" s="34">
        <v>427141.3</v>
      </c>
      <c r="H12" s="1"/>
    </row>
    <row r="13" spans="1:32" ht="31.5" x14ac:dyDescent="0.2">
      <c r="A13" s="17" t="s">
        <v>22</v>
      </c>
      <c r="B13" s="18" t="s">
        <v>94</v>
      </c>
      <c r="C13" s="29">
        <v>206315.85175</v>
      </c>
      <c r="D13" s="19">
        <v>286944.5</v>
      </c>
      <c r="E13" s="33">
        <v>639364.80000000005</v>
      </c>
      <c r="F13" s="33">
        <v>184461.7</v>
      </c>
      <c r="G13" s="34">
        <v>191877.9</v>
      </c>
      <c r="H13" s="1"/>
    </row>
    <row r="14" spans="1:32" ht="31.5" x14ac:dyDescent="0.2">
      <c r="A14" s="17" t="s">
        <v>165</v>
      </c>
      <c r="B14" s="18" t="s">
        <v>166</v>
      </c>
      <c r="C14" s="29">
        <v>49414.446280000004</v>
      </c>
      <c r="D14" s="19">
        <v>35000</v>
      </c>
      <c r="E14" s="33"/>
      <c r="F14" s="33"/>
      <c r="G14" s="34"/>
      <c r="H14" s="1"/>
    </row>
    <row r="15" spans="1:32" ht="15.75" x14ac:dyDescent="0.2">
      <c r="A15" s="17" t="s">
        <v>23</v>
      </c>
      <c r="B15" s="18" t="s">
        <v>95</v>
      </c>
      <c r="C15" s="29">
        <v>0</v>
      </c>
      <c r="D15" s="19">
        <v>3477764.3434899999</v>
      </c>
      <c r="E15" s="33">
        <v>4500000</v>
      </c>
      <c r="F15" s="33">
        <v>500000</v>
      </c>
      <c r="G15" s="34">
        <v>500000</v>
      </c>
      <c r="H15" s="1"/>
    </row>
    <row r="16" spans="1:32" ht="31.5" x14ac:dyDescent="0.2">
      <c r="A16" s="17" t="s">
        <v>144</v>
      </c>
      <c r="B16" s="18" t="s">
        <v>143</v>
      </c>
      <c r="C16" s="29">
        <v>204.4</v>
      </c>
      <c r="D16" s="19">
        <v>213.04300000000001</v>
      </c>
      <c r="E16" s="33">
        <v>221.8</v>
      </c>
      <c r="F16" s="33">
        <v>230.1</v>
      </c>
      <c r="G16" s="34">
        <v>238.6</v>
      </c>
      <c r="H16" s="1"/>
    </row>
    <row r="17" spans="1:32" ht="15.75" x14ac:dyDescent="0.2">
      <c r="A17" s="17" t="s">
        <v>24</v>
      </c>
      <c r="B17" s="18" t="s">
        <v>96</v>
      </c>
      <c r="C17" s="29">
        <v>3582549.6330300001</v>
      </c>
      <c r="D17" s="19">
        <v>5388885.9014799995</v>
      </c>
      <c r="E17" s="33">
        <v>12092986.6</v>
      </c>
      <c r="F17" s="33">
        <v>11151228.300000001</v>
      </c>
      <c r="G17" s="34">
        <v>9635461.6999999993</v>
      </c>
      <c r="H17" s="1"/>
    </row>
    <row r="18" spans="1:32" s="16" customFormat="1" ht="15.75" x14ac:dyDescent="0.2">
      <c r="A18" s="21" t="s">
        <v>25</v>
      </c>
      <c r="B18" s="14" t="s">
        <v>7</v>
      </c>
      <c r="C18" s="15">
        <f t="shared" ref="C18:G18" si="1">C19+C20</f>
        <v>123591.69958999999</v>
      </c>
      <c r="D18" s="15">
        <f t="shared" si="1"/>
        <v>146881.5</v>
      </c>
      <c r="E18" s="32">
        <f t="shared" si="1"/>
        <v>324.2</v>
      </c>
      <c r="F18" s="32">
        <f t="shared" si="1"/>
        <v>349.3</v>
      </c>
      <c r="G18" s="32">
        <f t="shared" si="1"/>
        <v>372</v>
      </c>
      <c r="H18" s="1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15.75" x14ac:dyDescent="0.2">
      <c r="A19" s="17" t="s">
        <v>26</v>
      </c>
      <c r="B19" s="18" t="s">
        <v>161</v>
      </c>
      <c r="C19" s="29">
        <v>123538.73148999999</v>
      </c>
      <c r="D19" s="19">
        <v>144813.4</v>
      </c>
      <c r="E19" s="33"/>
      <c r="F19" s="33"/>
      <c r="G19" s="34"/>
      <c r="H19" s="1"/>
    </row>
    <row r="20" spans="1:32" ht="15.75" x14ac:dyDescent="0.2">
      <c r="A20" s="17" t="s">
        <v>27</v>
      </c>
      <c r="B20" s="18" t="s">
        <v>162</v>
      </c>
      <c r="C20" s="29">
        <v>52.9681</v>
      </c>
      <c r="D20" s="19">
        <v>2068.1</v>
      </c>
      <c r="E20" s="33">
        <v>324.2</v>
      </c>
      <c r="F20" s="33">
        <v>349.3</v>
      </c>
      <c r="G20" s="34">
        <v>372</v>
      </c>
      <c r="H20" s="1"/>
    </row>
    <row r="21" spans="1:32" s="16" customFormat="1" ht="37.5" customHeight="1" x14ac:dyDescent="0.2">
      <c r="A21" s="21" t="s">
        <v>28</v>
      </c>
      <c r="B21" s="14" t="s">
        <v>8</v>
      </c>
      <c r="C21" s="15">
        <f>SUM(C22:C25)</f>
        <v>1052483.7821200001</v>
      </c>
      <c r="D21" s="15">
        <f>SUM(D22:D25)</f>
        <v>1475470.0634999999</v>
      </c>
      <c r="E21" s="32">
        <f>SUM(E22:E25)</f>
        <v>995695.8</v>
      </c>
      <c r="F21" s="32">
        <f>SUM(F22:F25)</f>
        <v>1059403.8999999999</v>
      </c>
      <c r="G21" s="32">
        <f>SUM(G22:G25)</f>
        <v>1032121.8</v>
      </c>
      <c r="H21" s="1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ht="18" customHeight="1" x14ac:dyDescent="0.2">
      <c r="A22" s="17" t="s">
        <v>29</v>
      </c>
      <c r="B22" s="18" t="s">
        <v>98</v>
      </c>
      <c r="C22" s="29">
        <v>209083.88028000001</v>
      </c>
      <c r="D22" s="19">
        <v>213135.7635</v>
      </c>
      <c r="E22" s="33"/>
      <c r="F22" s="33"/>
      <c r="G22" s="34"/>
      <c r="H22" s="1"/>
    </row>
    <row r="23" spans="1:32" ht="15.75" x14ac:dyDescent="0.2">
      <c r="A23" s="17" t="s">
        <v>30</v>
      </c>
      <c r="B23" s="18" t="s">
        <v>163</v>
      </c>
      <c r="C23" s="29">
        <v>65391.136450000005</v>
      </c>
      <c r="D23" s="19">
        <v>63455.4</v>
      </c>
      <c r="E23" s="33">
        <v>78345.5</v>
      </c>
      <c r="F23" s="33">
        <v>115337.8</v>
      </c>
      <c r="G23" s="34">
        <v>59337.8</v>
      </c>
      <c r="H23" s="1"/>
    </row>
    <row r="24" spans="1:32" ht="47.25" x14ac:dyDescent="0.2">
      <c r="A24" s="17" t="s">
        <v>31</v>
      </c>
      <c r="B24" s="18" t="s">
        <v>164</v>
      </c>
      <c r="C24" s="29">
        <v>771988.76538999996</v>
      </c>
      <c r="D24" s="19">
        <v>1190768.8999999999</v>
      </c>
      <c r="E24" s="33">
        <v>917350.3</v>
      </c>
      <c r="F24" s="33">
        <v>944066.1</v>
      </c>
      <c r="G24" s="34">
        <v>972784</v>
      </c>
      <c r="H24" s="1"/>
    </row>
    <row r="25" spans="1:32" ht="21.75" customHeight="1" x14ac:dyDescent="0.2">
      <c r="A25" s="17" t="s">
        <v>32</v>
      </c>
      <c r="B25" s="18" t="s">
        <v>97</v>
      </c>
      <c r="C25" s="29">
        <v>6020</v>
      </c>
      <c r="D25" s="19">
        <v>8110</v>
      </c>
      <c r="E25" s="33"/>
      <c r="F25" s="33"/>
      <c r="G25" s="34"/>
      <c r="H25" s="1"/>
    </row>
    <row r="26" spans="1:32" s="16" customFormat="1" ht="21" customHeight="1" x14ac:dyDescent="0.2">
      <c r="A26" s="21" t="s">
        <v>33</v>
      </c>
      <c r="B26" s="14" t="s">
        <v>1</v>
      </c>
      <c r="C26" s="15">
        <f>SUM(C27:C36)</f>
        <v>38363339.200000003</v>
      </c>
      <c r="D26" s="15">
        <f t="shared" ref="D26:G26" si="2">SUM(D27:D36)</f>
        <v>39679169.581819996</v>
      </c>
      <c r="E26" s="32">
        <f t="shared" si="2"/>
        <v>22370888.100000001</v>
      </c>
      <c r="F26" s="32">
        <f t="shared" si="2"/>
        <v>21757545.5</v>
      </c>
      <c r="G26" s="32">
        <f t="shared" si="2"/>
        <v>22714166.5</v>
      </c>
      <c r="H26" s="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5.75" x14ac:dyDescent="0.2">
      <c r="A27" s="17" t="s">
        <v>34</v>
      </c>
      <c r="B27" s="18" t="s">
        <v>106</v>
      </c>
      <c r="C27" s="29">
        <v>503716.6</v>
      </c>
      <c r="D27" s="19">
        <v>513401.054</v>
      </c>
      <c r="E27" s="33">
        <v>538733.4</v>
      </c>
      <c r="F27" s="33">
        <v>596994.80000000005</v>
      </c>
      <c r="G27" s="34">
        <v>614311.30000000005</v>
      </c>
      <c r="H27" s="1"/>
    </row>
    <row r="28" spans="1:32" ht="15.75" x14ac:dyDescent="0.2">
      <c r="A28" s="17" t="s">
        <v>35</v>
      </c>
      <c r="B28" s="18" t="s">
        <v>105</v>
      </c>
      <c r="C28" s="29">
        <v>72000</v>
      </c>
      <c r="D28" s="19">
        <v>853.4</v>
      </c>
      <c r="E28" s="33">
        <v>853.4</v>
      </c>
      <c r="F28" s="33">
        <v>100853.4</v>
      </c>
      <c r="G28" s="34">
        <v>100853.4</v>
      </c>
      <c r="H28" s="1"/>
    </row>
    <row r="29" spans="1:32" ht="15.75" x14ac:dyDescent="0.2">
      <c r="A29" s="17" t="s">
        <v>36</v>
      </c>
      <c r="B29" s="18" t="s">
        <v>104</v>
      </c>
      <c r="C29" s="29">
        <v>3288980.7</v>
      </c>
      <c r="D29" s="19">
        <v>3325002.91304</v>
      </c>
      <c r="E29" s="33">
        <v>1100824.2</v>
      </c>
      <c r="F29" s="33">
        <v>1105511.8</v>
      </c>
      <c r="G29" s="34">
        <v>1109865.2</v>
      </c>
      <c r="H29" s="1"/>
    </row>
    <row r="30" spans="1:32" ht="15.75" x14ac:dyDescent="0.2">
      <c r="A30" s="17" t="s">
        <v>37</v>
      </c>
      <c r="B30" s="22" t="s">
        <v>145</v>
      </c>
      <c r="C30" s="29">
        <v>61972.1</v>
      </c>
      <c r="D30" s="19">
        <v>66418.120540000004</v>
      </c>
      <c r="E30" s="33">
        <v>400000</v>
      </c>
      <c r="F30" s="33"/>
      <c r="G30" s="34"/>
      <c r="H30" s="1"/>
    </row>
    <row r="31" spans="1:32" ht="15.75" x14ac:dyDescent="0.2">
      <c r="A31" s="17" t="s">
        <v>38</v>
      </c>
      <c r="B31" s="22" t="s">
        <v>103</v>
      </c>
      <c r="C31" s="29">
        <v>435716.2</v>
      </c>
      <c r="D31" s="19">
        <v>487040.93939999997</v>
      </c>
      <c r="E31" s="33">
        <v>140264</v>
      </c>
      <c r="F31" s="33">
        <v>140066.29999999999</v>
      </c>
      <c r="G31" s="34">
        <v>140835.1</v>
      </c>
      <c r="H31" s="1"/>
    </row>
    <row r="32" spans="1:32" ht="15.75" x14ac:dyDescent="0.2">
      <c r="A32" s="17" t="s">
        <v>39</v>
      </c>
      <c r="B32" s="22" t="s">
        <v>102</v>
      </c>
      <c r="C32" s="29">
        <v>10483832.5</v>
      </c>
      <c r="D32" s="19">
        <v>6450317.2147000004</v>
      </c>
      <c r="E32" s="33">
        <v>5008980.5999999996</v>
      </c>
      <c r="F32" s="33">
        <v>4532095.7</v>
      </c>
      <c r="G32" s="34">
        <v>4585507.5</v>
      </c>
      <c r="H32" s="1"/>
    </row>
    <row r="33" spans="1:32" ht="15.75" x14ac:dyDescent="0.2">
      <c r="A33" s="17" t="s">
        <v>40</v>
      </c>
      <c r="B33" s="22" t="s">
        <v>101</v>
      </c>
      <c r="C33" s="29">
        <v>16916555.199999999</v>
      </c>
      <c r="D33" s="19">
        <v>25200148.831209999</v>
      </c>
      <c r="E33" s="33">
        <v>13765784.5</v>
      </c>
      <c r="F33" s="33">
        <v>13982330.800000001</v>
      </c>
      <c r="G33" s="34">
        <v>14668271.300000001</v>
      </c>
      <c r="H33" s="1"/>
    </row>
    <row r="34" spans="1:32" ht="15.75" x14ac:dyDescent="0.2">
      <c r="A34" s="17" t="s">
        <v>41</v>
      </c>
      <c r="B34" s="22" t="s">
        <v>100</v>
      </c>
      <c r="C34" s="29">
        <v>184244.6</v>
      </c>
      <c r="D34" s="19">
        <v>306237.72255000001</v>
      </c>
      <c r="E34" s="33">
        <v>293443</v>
      </c>
      <c r="F34" s="33">
        <v>297515.5</v>
      </c>
      <c r="G34" s="34">
        <v>301382.5</v>
      </c>
      <c r="H34" s="1"/>
    </row>
    <row r="35" spans="1:32" ht="31.5" x14ac:dyDescent="0.2">
      <c r="A35" s="17" t="s">
        <v>147</v>
      </c>
      <c r="B35" s="22" t="s">
        <v>146</v>
      </c>
      <c r="C35" s="29">
        <v>31700</v>
      </c>
      <c r="D35" s="19">
        <v>34657.347430000002</v>
      </c>
      <c r="E35" s="33">
        <v>17000</v>
      </c>
      <c r="F35" s="33">
        <v>17000</v>
      </c>
      <c r="G35" s="34">
        <v>17000</v>
      </c>
      <c r="H35" s="1"/>
    </row>
    <row r="36" spans="1:32" ht="35.25" customHeight="1" x14ac:dyDescent="0.2">
      <c r="A36" s="17" t="s">
        <v>42</v>
      </c>
      <c r="B36" s="18" t="s">
        <v>99</v>
      </c>
      <c r="C36" s="29">
        <v>6384621.2999999998</v>
      </c>
      <c r="D36" s="19">
        <v>3295092.03895</v>
      </c>
      <c r="E36" s="33">
        <v>1105005</v>
      </c>
      <c r="F36" s="33">
        <v>985177.2</v>
      </c>
      <c r="G36" s="34">
        <v>1176140.2</v>
      </c>
      <c r="H36" s="1"/>
    </row>
    <row r="37" spans="1:32" s="16" customFormat="1" ht="15.75" x14ac:dyDescent="0.2">
      <c r="A37" s="21" t="s">
        <v>43</v>
      </c>
      <c r="B37" s="14" t="s">
        <v>3</v>
      </c>
      <c r="C37" s="15">
        <f>SUM(C38:C42)</f>
        <v>7324661.4740699995</v>
      </c>
      <c r="D37" s="15">
        <f t="shared" ref="D37:F37" si="3">SUM(D38:D42)</f>
        <v>6606429.0623599999</v>
      </c>
      <c r="E37" s="32">
        <f>SUM(E38:E42)+0.1</f>
        <v>3185832.1</v>
      </c>
      <c r="F37" s="32">
        <f t="shared" si="3"/>
        <v>1237272.7</v>
      </c>
      <c r="G37" s="32">
        <f>SUM(G38:G42)</f>
        <v>1260222.8999999999</v>
      </c>
      <c r="H37" s="1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ht="15.75" x14ac:dyDescent="0.2">
      <c r="A38" s="17" t="s">
        <v>44</v>
      </c>
      <c r="B38" s="18" t="s">
        <v>107</v>
      </c>
      <c r="C38" s="29">
        <v>2473344.6348000001</v>
      </c>
      <c r="D38" s="19">
        <v>2851895.9615699998</v>
      </c>
      <c r="E38" s="33">
        <v>1318172</v>
      </c>
      <c r="F38" s="33">
        <v>480664.6</v>
      </c>
      <c r="G38" s="34">
        <v>480749.8</v>
      </c>
      <c r="H38" s="1"/>
    </row>
    <row r="39" spans="1:32" ht="15.75" x14ac:dyDescent="0.2">
      <c r="A39" s="17" t="s">
        <v>45</v>
      </c>
      <c r="B39" s="18" t="s">
        <v>108</v>
      </c>
      <c r="C39" s="29">
        <v>2235733.6562800002</v>
      </c>
      <c r="D39" s="19">
        <v>1338467.3192100001</v>
      </c>
      <c r="E39" s="33">
        <v>940376</v>
      </c>
      <c r="F39" s="33"/>
      <c r="G39" s="34"/>
      <c r="H39" s="1"/>
    </row>
    <row r="40" spans="1:32" ht="15.75" x14ac:dyDescent="0.2">
      <c r="A40" s="17" t="s">
        <v>46</v>
      </c>
      <c r="B40" s="18" t="s">
        <v>109</v>
      </c>
      <c r="C40" s="29">
        <v>1319422.1000000001</v>
      </c>
      <c r="D40" s="19">
        <v>1490783.97777</v>
      </c>
      <c r="E40" s="33">
        <v>407992.2</v>
      </c>
      <c r="F40" s="33">
        <v>215261.8</v>
      </c>
      <c r="G40" s="34">
        <v>222161.6</v>
      </c>
      <c r="H40" s="1"/>
    </row>
    <row r="41" spans="1:32" ht="31.5" hidden="1" outlineLevel="1" x14ac:dyDescent="0.2">
      <c r="A41" s="17" t="s">
        <v>159</v>
      </c>
      <c r="B41" s="18" t="s">
        <v>160</v>
      </c>
      <c r="C41" s="29"/>
      <c r="D41" s="19"/>
      <c r="E41" s="33"/>
      <c r="F41" s="33"/>
      <c r="G41" s="34"/>
      <c r="H41" s="1"/>
    </row>
    <row r="42" spans="1:32" ht="31.5" collapsed="1" x14ac:dyDescent="0.2">
      <c r="A42" s="17" t="s">
        <v>47</v>
      </c>
      <c r="B42" s="18" t="s">
        <v>110</v>
      </c>
      <c r="C42" s="29">
        <v>1296161.08299</v>
      </c>
      <c r="D42" s="19">
        <v>925281.80380999995</v>
      </c>
      <c r="E42" s="33">
        <v>519291.8</v>
      </c>
      <c r="F42" s="33">
        <v>541346.30000000005</v>
      </c>
      <c r="G42" s="34">
        <v>557311.5</v>
      </c>
      <c r="H42" s="1"/>
    </row>
    <row r="43" spans="1:32" s="16" customFormat="1" ht="15.75" x14ac:dyDescent="0.2">
      <c r="A43" s="21" t="s">
        <v>48</v>
      </c>
      <c r="B43" s="14" t="s">
        <v>4</v>
      </c>
      <c r="C43" s="15">
        <f>SUM(C44:C47)</f>
        <v>131505.5183</v>
      </c>
      <c r="D43" s="15">
        <f>SUM(D44:D47)</f>
        <v>158434.41939</v>
      </c>
      <c r="E43" s="32">
        <f t="shared" ref="E43:F43" si="4">SUM(E44:E47)</f>
        <v>128334.9</v>
      </c>
      <c r="F43" s="32">
        <f t="shared" si="4"/>
        <v>125586.4</v>
      </c>
      <c r="G43" s="32">
        <f>SUM(G44:G47)-0.1</f>
        <v>129693.19999999998</v>
      </c>
      <c r="H43" s="1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s="16" customFormat="1" ht="15.75" x14ac:dyDescent="0.2">
      <c r="A44" s="17" t="s">
        <v>157</v>
      </c>
      <c r="B44" s="23" t="s">
        <v>158</v>
      </c>
      <c r="C44" s="20"/>
      <c r="D44" s="20"/>
      <c r="E44" s="34"/>
      <c r="F44" s="34"/>
      <c r="G44" s="34"/>
      <c r="H44" s="1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31.5" x14ac:dyDescent="0.2">
      <c r="A45" s="17" t="s">
        <v>49</v>
      </c>
      <c r="B45" s="18" t="s">
        <v>111</v>
      </c>
      <c r="C45" s="29">
        <v>46115.695639999998</v>
      </c>
      <c r="D45" s="19">
        <v>43548.086060000001</v>
      </c>
      <c r="E45" s="33">
        <v>39909.5</v>
      </c>
      <c r="F45" s="33">
        <v>40908.5</v>
      </c>
      <c r="G45" s="34">
        <v>41835.4</v>
      </c>
      <c r="H45" s="1"/>
    </row>
    <row r="46" spans="1:32" ht="31.5" x14ac:dyDescent="0.2">
      <c r="A46" s="24" t="s">
        <v>148</v>
      </c>
      <c r="B46" s="22" t="s">
        <v>149</v>
      </c>
      <c r="C46" s="29">
        <v>150</v>
      </c>
      <c r="D46" s="19">
        <v>150</v>
      </c>
      <c r="E46" s="33">
        <v>150</v>
      </c>
      <c r="F46" s="33">
        <v>150</v>
      </c>
      <c r="G46" s="34">
        <v>150</v>
      </c>
      <c r="H46" s="1"/>
    </row>
    <row r="47" spans="1:32" ht="31.5" x14ac:dyDescent="0.2">
      <c r="A47" s="17" t="s">
        <v>50</v>
      </c>
      <c r="B47" s="18" t="s">
        <v>112</v>
      </c>
      <c r="C47" s="29">
        <v>85239.822659999991</v>
      </c>
      <c r="D47" s="19">
        <v>114736.33332999999</v>
      </c>
      <c r="E47" s="33">
        <v>88275.4</v>
      </c>
      <c r="F47" s="33">
        <v>84527.9</v>
      </c>
      <c r="G47" s="34">
        <v>87707.9</v>
      </c>
      <c r="H47" s="1"/>
    </row>
    <row r="48" spans="1:32" ht="15.75" x14ac:dyDescent="0.2">
      <c r="A48" s="21" t="s">
        <v>51</v>
      </c>
      <c r="B48" s="14" t="s">
        <v>5</v>
      </c>
      <c r="C48" s="15">
        <f>SUM(C49:C56)</f>
        <v>48849792.299999997</v>
      </c>
      <c r="D48" s="15">
        <f t="shared" ref="D48:F48" si="5">SUM(D49:D56)</f>
        <v>62871063.00571999</v>
      </c>
      <c r="E48" s="32">
        <f>SUM(E49:E56)+0.1</f>
        <v>48130880.200000003</v>
      </c>
      <c r="F48" s="32">
        <f t="shared" si="5"/>
        <v>47958055.700000003</v>
      </c>
      <c r="G48" s="32">
        <f>SUM(G49:G56)</f>
        <v>48443005.100000001</v>
      </c>
      <c r="H48" s="1"/>
    </row>
    <row r="49" spans="1:8" ht="15.75" x14ac:dyDescent="0.2">
      <c r="A49" s="17" t="s">
        <v>52</v>
      </c>
      <c r="B49" s="18" t="s">
        <v>113</v>
      </c>
      <c r="C49" s="29">
        <v>8153786.9000000004</v>
      </c>
      <c r="D49" s="19">
        <v>10292035.886299999</v>
      </c>
      <c r="E49" s="33">
        <v>8610945.9000000004</v>
      </c>
      <c r="F49" s="33">
        <v>8787319.8000000007</v>
      </c>
      <c r="G49" s="34">
        <v>9056211.4000000004</v>
      </c>
      <c r="H49" s="1"/>
    </row>
    <row r="50" spans="1:8" ht="15.75" x14ac:dyDescent="0.2">
      <c r="A50" s="17" t="s">
        <v>53</v>
      </c>
      <c r="B50" s="18" t="s">
        <v>114</v>
      </c>
      <c r="C50" s="29">
        <v>31933385.399999999</v>
      </c>
      <c r="D50" s="19">
        <v>42777184.034319997</v>
      </c>
      <c r="E50" s="33">
        <v>30253386.5</v>
      </c>
      <c r="F50" s="33">
        <v>30113020.800000001</v>
      </c>
      <c r="G50" s="34">
        <v>30072807.300000001</v>
      </c>
      <c r="H50" s="1"/>
    </row>
    <row r="51" spans="1:8" ht="15.75" x14ac:dyDescent="0.2">
      <c r="A51" s="17" t="s">
        <v>154</v>
      </c>
      <c r="B51" s="18" t="s">
        <v>155</v>
      </c>
      <c r="C51" s="29">
        <v>1511942.8</v>
      </c>
      <c r="D51" s="19">
        <v>1723904.9255599999</v>
      </c>
      <c r="E51" s="33">
        <v>1712935.4</v>
      </c>
      <c r="F51" s="33">
        <v>1625625</v>
      </c>
      <c r="G51" s="34">
        <v>1655676.3</v>
      </c>
      <c r="H51" s="1"/>
    </row>
    <row r="52" spans="1:8" ht="15.75" x14ac:dyDescent="0.2">
      <c r="A52" s="17" t="s">
        <v>152</v>
      </c>
      <c r="B52" s="18" t="s">
        <v>115</v>
      </c>
      <c r="C52" s="29">
        <v>4459766</v>
      </c>
      <c r="D52" s="19">
        <v>5279559.2331499998</v>
      </c>
      <c r="E52" s="33">
        <v>5053778.5</v>
      </c>
      <c r="F52" s="33">
        <v>4898833.3</v>
      </c>
      <c r="G52" s="34">
        <v>5030448.5999999996</v>
      </c>
      <c r="H52" s="1"/>
    </row>
    <row r="53" spans="1:8" ht="31.5" x14ac:dyDescent="0.2">
      <c r="A53" s="17" t="s">
        <v>54</v>
      </c>
      <c r="B53" s="18" t="s">
        <v>116</v>
      </c>
      <c r="C53" s="29">
        <v>330275.5</v>
      </c>
      <c r="D53" s="19">
        <v>302516.06031999999</v>
      </c>
      <c r="E53" s="33">
        <v>283909.5</v>
      </c>
      <c r="F53" s="33">
        <v>305328.09999999998</v>
      </c>
      <c r="G53" s="34">
        <v>317736.40000000002</v>
      </c>
      <c r="H53" s="1"/>
    </row>
    <row r="54" spans="1:8" ht="15.75" x14ac:dyDescent="0.2">
      <c r="A54" s="17" t="s">
        <v>55</v>
      </c>
      <c r="B54" s="18" t="s">
        <v>150</v>
      </c>
      <c r="C54" s="29">
        <v>303013.2</v>
      </c>
      <c r="D54" s="19">
        <v>152039.20000000001</v>
      </c>
      <c r="E54" s="33">
        <v>173529.60000000001</v>
      </c>
      <c r="F54" s="33">
        <v>178943.2</v>
      </c>
      <c r="G54" s="34">
        <v>184210</v>
      </c>
      <c r="H54" s="1"/>
    </row>
    <row r="55" spans="1:8" ht="31.5" x14ac:dyDescent="0.2">
      <c r="A55" s="17" t="s">
        <v>168</v>
      </c>
      <c r="B55" s="18" t="s">
        <v>169</v>
      </c>
      <c r="C55" s="29">
        <v>80000</v>
      </c>
      <c r="D55" s="19">
        <v>26700</v>
      </c>
      <c r="E55" s="33"/>
      <c r="F55" s="33"/>
      <c r="G55" s="34"/>
      <c r="H55" s="1"/>
    </row>
    <row r="56" spans="1:8" ht="15.75" x14ac:dyDescent="0.2">
      <c r="A56" s="17" t="s">
        <v>56</v>
      </c>
      <c r="B56" s="18" t="s">
        <v>117</v>
      </c>
      <c r="C56" s="29">
        <v>2077622.5</v>
      </c>
      <c r="D56" s="19">
        <v>2317123.6660699998</v>
      </c>
      <c r="E56" s="33">
        <v>2042394.7</v>
      </c>
      <c r="F56" s="33">
        <v>2048985.5</v>
      </c>
      <c r="G56" s="34">
        <v>2125915.1</v>
      </c>
      <c r="H56" s="1"/>
    </row>
    <row r="57" spans="1:8" ht="15.75" x14ac:dyDescent="0.25">
      <c r="A57" s="21" t="s">
        <v>57</v>
      </c>
      <c r="B57" s="14" t="s">
        <v>9</v>
      </c>
      <c r="C57" s="25">
        <f t="shared" ref="C57:G57" si="6">C58+C59</f>
        <v>2871134.6839600001</v>
      </c>
      <c r="D57" s="25">
        <f t="shared" si="6"/>
        <v>3817738.3093400002</v>
      </c>
      <c r="E57" s="35">
        <f t="shared" si="6"/>
        <v>2384976.2999999998</v>
      </c>
      <c r="F57" s="35">
        <f t="shared" si="6"/>
        <v>2366509.2999999998</v>
      </c>
      <c r="G57" s="35">
        <f t="shared" si="6"/>
        <v>2380848.2999999998</v>
      </c>
      <c r="H57" s="1"/>
    </row>
    <row r="58" spans="1:8" ht="15.75" x14ac:dyDescent="0.25">
      <c r="A58" s="17" t="s">
        <v>58</v>
      </c>
      <c r="B58" s="18" t="s">
        <v>118</v>
      </c>
      <c r="C58" s="29">
        <v>2766276.6337600001</v>
      </c>
      <c r="D58" s="26">
        <v>3699260.1603399999</v>
      </c>
      <c r="E58" s="37">
        <v>2270809.9</v>
      </c>
      <c r="F58" s="37">
        <f>2247636.9+0.1</f>
        <v>2247637</v>
      </c>
      <c r="G58" s="36">
        <v>2257480</v>
      </c>
      <c r="H58" s="1"/>
    </row>
    <row r="59" spans="1:8" ht="31.5" x14ac:dyDescent="0.25">
      <c r="A59" s="17" t="s">
        <v>59</v>
      </c>
      <c r="B59" s="18" t="s">
        <v>119</v>
      </c>
      <c r="C59" s="29">
        <v>104858.0502</v>
      </c>
      <c r="D59" s="26">
        <v>118478.149</v>
      </c>
      <c r="E59" s="37">
        <v>114166.39999999999</v>
      </c>
      <c r="F59" s="37">
        <v>118872.3</v>
      </c>
      <c r="G59" s="36">
        <v>123368.3</v>
      </c>
      <c r="H59" s="1"/>
    </row>
    <row r="60" spans="1:8" ht="15.75" x14ac:dyDescent="0.2">
      <c r="A60" s="21" t="s">
        <v>60</v>
      </c>
      <c r="B60" s="14" t="s">
        <v>10</v>
      </c>
      <c r="C60" s="15">
        <f>SUM(C61:C67)</f>
        <v>19603713.023800001</v>
      </c>
      <c r="D60" s="15">
        <f t="shared" ref="D60:G60" si="7">SUM(D61:D67)</f>
        <v>18651125.124649998</v>
      </c>
      <c r="E60" s="32">
        <f t="shared" si="7"/>
        <v>13786622.800000001</v>
      </c>
      <c r="F60" s="32">
        <f t="shared" si="7"/>
        <v>13724436.600000001</v>
      </c>
      <c r="G60" s="32">
        <f t="shared" si="7"/>
        <v>13860459.1</v>
      </c>
      <c r="H60" s="1"/>
    </row>
    <row r="61" spans="1:8" ht="15.75" x14ac:dyDescent="0.2">
      <c r="A61" s="17" t="s">
        <v>61</v>
      </c>
      <c r="B61" s="18" t="s">
        <v>120</v>
      </c>
      <c r="C61" s="29">
        <v>9717901.1784300003</v>
      </c>
      <c r="D61" s="19">
        <v>8613848.9707299992</v>
      </c>
      <c r="E61" s="33">
        <v>5858500.0999999996</v>
      </c>
      <c r="F61" s="33">
        <v>5734752.7999999998</v>
      </c>
      <c r="G61" s="34">
        <v>5808978.9000000004</v>
      </c>
      <c r="H61" s="1"/>
    </row>
    <row r="62" spans="1:8" ht="15.75" x14ac:dyDescent="0.2">
      <c r="A62" s="17" t="s">
        <v>62</v>
      </c>
      <c r="B62" s="18" t="s">
        <v>121</v>
      </c>
      <c r="C62" s="29">
        <v>1775282.27523</v>
      </c>
      <c r="D62" s="19">
        <v>857215.32882000005</v>
      </c>
      <c r="E62" s="33">
        <v>358580.4</v>
      </c>
      <c r="F62" s="33">
        <v>363185.7</v>
      </c>
      <c r="G62" s="34">
        <v>368164.7</v>
      </c>
      <c r="H62" s="1"/>
    </row>
    <row r="63" spans="1:8" ht="15.75" x14ac:dyDescent="0.2">
      <c r="A63" s="17" t="s">
        <v>63</v>
      </c>
      <c r="B63" s="18" t="s">
        <v>122</v>
      </c>
      <c r="C63" s="29">
        <v>576318.88252999994</v>
      </c>
      <c r="D63" s="19">
        <v>609831.27657999995</v>
      </c>
      <c r="E63" s="33">
        <v>633837.69999999995</v>
      </c>
      <c r="F63" s="33">
        <v>658482.4</v>
      </c>
      <c r="G63" s="34">
        <v>682170.6</v>
      </c>
      <c r="H63" s="1"/>
    </row>
    <row r="64" spans="1:8" ht="15.75" x14ac:dyDescent="0.2">
      <c r="A64" s="17" t="s">
        <v>64</v>
      </c>
      <c r="B64" s="18" t="s">
        <v>123</v>
      </c>
      <c r="C64" s="29">
        <v>131901.14639000001</v>
      </c>
      <c r="D64" s="19">
        <v>152252.08601</v>
      </c>
      <c r="E64" s="33">
        <v>159820.1</v>
      </c>
      <c r="F64" s="33">
        <v>160972.20000000001</v>
      </c>
      <c r="G64" s="34">
        <v>164025.60000000001</v>
      </c>
      <c r="H64" s="1"/>
    </row>
    <row r="65" spans="1:8" ht="31.5" x14ac:dyDescent="0.2">
      <c r="A65" s="17" t="s">
        <v>65</v>
      </c>
      <c r="B65" s="18" t="s">
        <v>124</v>
      </c>
      <c r="C65" s="29">
        <v>296399.68407999998</v>
      </c>
      <c r="D65" s="19">
        <v>327853.70273000002</v>
      </c>
      <c r="E65" s="33">
        <v>334907.09999999998</v>
      </c>
      <c r="F65" s="33">
        <v>339593.9</v>
      </c>
      <c r="G65" s="34">
        <v>344017.1</v>
      </c>
      <c r="H65" s="1"/>
    </row>
    <row r="66" spans="1:8" ht="15.75" x14ac:dyDescent="0.2">
      <c r="A66" s="17" t="s">
        <v>66</v>
      </c>
      <c r="B66" s="18" t="s">
        <v>125</v>
      </c>
      <c r="C66" s="29">
        <v>10494.12</v>
      </c>
      <c r="D66" s="19">
        <v>11839.71045</v>
      </c>
      <c r="E66" s="33">
        <v>11985</v>
      </c>
      <c r="F66" s="33">
        <v>12233.1</v>
      </c>
      <c r="G66" s="34">
        <v>12467.9</v>
      </c>
      <c r="H66" s="1"/>
    </row>
    <row r="67" spans="1:8" ht="15.75" x14ac:dyDescent="0.2">
      <c r="A67" s="17" t="s">
        <v>67</v>
      </c>
      <c r="B67" s="18" t="s">
        <v>126</v>
      </c>
      <c r="C67" s="29">
        <v>7095415.7371400008</v>
      </c>
      <c r="D67" s="19">
        <v>8078284.0493299998</v>
      </c>
      <c r="E67" s="33">
        <v>6428992.4000000004</v>
      </c>
      <c r="F67" s="33">
        <v>6455216.5</v>
      </c>
      <c r="G67" s="34">
        <v>6480634.2999999998</v>
      </c>
      <c r="H67" s="1"/>
    </row>
    <row r="68" spans="1:8" ht="15.75" x14ac:dyDescent="0.2">
      <c r="A68" s="21" t="s">
        <v>68</v>
      </c>
      <c r="B68" s="14" t="s">
        <v>6</v>
      </c>
      <c r="C68" s="15">
        <f>SUM(C69:C74)</f>
        <v>55937236.300000004</v>
      </c>
      <c r="D68" s="15">
        <f t="shared" ref="D68:G68" si="8">SUM(D69:D74)</f>
        <v>62420613.214919992</v>
      </c>
      <c r="E68" s="32">
        <f t="shared" si="8"/>
        <v>41741782.899999999</v>
      </c>
      <c r="F68" s="32">
        <f t="shared" si="8"/>
        <v>43524824.700000003</v>
      </c>
      <c r="G68" s="32">
        <f t="shared" si="8"/>
        <v>44797082.099999994</v>
      </c>
      <c r="H68" s="1"/>
    </row>
    <row r="69" spans="1:8" ht="15.75" x14ac:dyDescent="0.2">
      <c r="A69" s="17" t="s">
        <v>69</v>
      </c>
      <c r="B69" s="18" t="s">
        <v>138</v>
      </c>
      <c r="C69" s="29">
        <v>175924.8</v>
      </c>
      <c r="D69" s="19">
        <v>189333.7</v>
      </c>
      <c r="E69" s="33">
        <v>182981.1</v>
      </c>
      <c r="F69" s="33">
        <v>193284.1</v>
      </c>
      <c r="G69" s="34">
        <v>203513.1</v>
      </c>
      <c r="H69" s="1"/>
    </row>
    <row r="70" spans="1:8" ht="15.75" x14ac:dyDescent="0.2">
      <c r="A70" s="17" t="s">
        <v>70</v>
      </c>
      <c r="B70" s="18" t="s">
        <v>139</v>
      </c>
      <c r="C70" s="29">
        <v>8773067.3000000007</v>
      </c>
      <c r="D70" s="19">
        <v>10260874.28307</v>
      </c>
      <c r="E70" s="33">
        <v>9912024.5</v>
      </c>
      <c r="F70" s="33">
        <v>10118582.1</v>
      </c>
      <c r="G70" s="34">
        <v>10325194.300000001</v>
      </c>
      <c r="H70" s="1"/>
    </row>
    <row r="71" spans="1:8" ht="15.75" x14ac:dyDescent="0.2">
      <c r="A71" s="17" t="s">
        <v>71</v>
      </c>
      <c r="B71" s="18" t="s">
        <v>140</v>
      </c>
      <c r="C71" s="29">
        <v>37503910.200000003</v>
      </c>
      <c r="D71" s="19">
        <v>41704319.040069997</v>
      </c>
      <c r="E71" s="33">
        <v>23629649.199999999</v>
      </c>
      <c r="F71" s="33">
        <v>24987123</v>
      </c>
      <c r="G71" s="34">
        <v>26342610.899999999</v>
      </c>
      <c r="H71" s="1"/>
    </row>
    <row r="72" spans="1:8" ht="15.75" x14ac:dyDescent="0.2">
      <c r="A72" s="17" t="s">
        <v>72</v>
      </c>
      <c r="B72" s="18" t="s">
        <v>141</v>
      </c>
      <c r="C72" s="29">
        <v>7145777.7999999998</v>
      </c>
      <c r="D72" s="19">
        <v>7987552.9752099998</v>
      </c>
      <c r="E72" s="33">
        <v>6227049.5</v>
      </c>
      <c r="F72" s="33">
        <v>6373895.5999999996</v>
      </c>
      <c r="G72" s="34">
        <v>6014842.5</v>
      </c>
      <c r="H72" s="1"/>
    </row>
    <row r="73" spans="1:8" ht="31.5" x14ac:dyDescent="0.2">
      <c r="A73" s="17" t="s">
        <v>170</v>
      </c>
      <c r="B73" s="18" t="s">
        <v>171</v>
      </c>
      <c r="C73" s="29">
        <v>2000</v>
      </c>
      <c r="D73" s="19"/>
      <c r="E73" s="33"/>
      <c r="F73" s="33"/>
      <c r="G73" s="34"/>
      <c r="H73" s="1"/>
    </row>
    <row r="74" spans="1:8" ht="15.75" x14ac:dyDescent="0.2">
      <c r="A74" s="17" t="s">
        <v>73</v>
      </c>
      <c r="B74" s="18" t="s">
        <v>142</v>
      </c>
      <c r="C74" s="29">
        <v>2336556.2000000002</v>
      </c>
      <c r="D74" s="19">
        <v>2278533.2165700002</v>
      </c>
      <c r="E74" s="33">
        <v>1790078.6</v>
      </c>
      <c r="F74" s="33">
        <v>1851939.9</v>
      </c>
      <c r="G74" s="34">
        <v>1910921.3</v>
      </c>
      <c r="H74" s="1"/>
    </row>
    <row r="75" spans="1:8" ht="15.75" x14ac:dyDescent="0.2">
      <c r="A75" s="21" t="s">
        <v>74</v>
      </c>
      <c r="B75" s="14" t="s">
        <v>11</v>
      </c>
      <c r="C75" s="15">
        <f>SUM(C76:C79)</f>
        <v>2957171.2897799998</v>
      </c>
      <c r="D75" s="15">
        <f t="shared" ref="D75:G75" si="9">SUM(D76:D79)</f>
        <v>3102690.9589899997</v>
      </c>
      <c r="E75" s="32">
        <f t="shared" si="9"/>
        <v>2106918.6</v>
      </c>
      <c r="F75" s="32">
        <f t="shared" si="9"/>
        <v>2127115.6</v>
      </c>
      <c r="G75" s="32">
        <f t="shared" si="9"/>
        <v>2162272.7000000002</v>
      </c>
      <c r="H75" s="1"/>
    </row>
    <row r="76" spans="1:8" ht="15.75" x14ac:dyDescent="0.2">
      <c r="A76" s="17" t="s">
        <v>75</v>
      </c>
      <c r="B76" s="18" t="s">
        <v>137</v>
      </c>
      <c r="C76" s="29">
        <v>202213.24213999999</v>
      </c>
      <c r="D76" s="19">
        <v>105859.2069</v>
      </c>
      <c r="E76" s="33">
        <v>112324.9</v>
      </c>
      <c r="F76" s="33">
        <v>127168.5</v>
      </c>
      <c r="G76" s="34">
        <v>131946.1</v>
      </c>
      <c r="H76" s="1"/>
    </row>
    <row r="77" spans="1:8" ht="15.75" x14ac:dyDescent="0.2">
      <c r="A77" s="17" t="s">
        <v>76</v>
      </c>
      <c r="B77" s="18" t="s">
        <v>136</v>
      </c>
      <c r="C77" s="29">
        <v>635766.70864999993</v>
      </c>
      <c r="D77" s="19">
        <v>716472.14234000002</v>
      </c>
      <c r="E77" s="33">
        <v>248953.60000000001</v>
      </c>
      <c r="F77" s="33">
        <v>248525.5</v>
      </c>
      <c r="G77" s="34">
        <v>251798.2</v>
      </c>
      <c r="H77" s="1"/>
    </row>
    <row r="78" spans="1:8" ht="15.75" x14ac:dyDescent="0.2">
      <c r="A78" s="17" t="s">
        <v>77</v>
      </c>
      <c r="B78" s="18" t="s">
        <v>135</v>
      </c>
      <c r="C78" s="29">
        <v>2091085.0547499999</v>
      </c>
      <c r="D78" s="19">
        <v>2246132.1097499998</v>
      </c>
      <c r="E78" s="33">
        <v>1710811.8</v>
      </c>
      <c r="F78" s="33">
        <v>1715369.1</v>
      </c>
      <c r="G78" s="34">
        <v>1741306.4</v>
      </c>
      <c r="H78" s="1"/>
    </row>
    <row r="79" spans="1:8" ht="31.5" x14ac:dyDescent="0.2">
      <c r="A79" s="17" t="s">
        <v>78</v>
      </c>
      <c r="B79" s="18" t="s">
        <v>134</v>
      </c>
      <c r="C79" s="29">
        <v>28106.284239999997</v>
      </c>
      <c r="D79" s="19">
        <v>34227.5</v>
      </c>
      <c r="E79" s="33">
        <v>34828.300000000003</v>
      </c>
      <c r="F79" s="33">
        <v>36052.5</v>
      </c>
      <c r="G79" s="34">
        <v>37222</v>
      </c>
      <c r="H79" s="1"/>
    </row>
    <row r="80" spans="1:8" ht="15.75" x14ac:dyDescent="0.2">
      <c r="A80" s="21" t="s">
        <v>79</v>
      </c>
      <c r="B80" s="14" t="s">
        <v>12</v>
      </c>
      <c r="C80" s="15">
        <f t="shared" ref="C80:G80" si="10">C81+C82+C83</f>
        <v>251363.74515</v>
      </c>
      <c r="D80" s="15">
        <f t="shared" si="10"/>
        <v>245962.94</v>
      </c>
      <c r="E80" s="32">
        <f t="shared" si="10"/>
        <v>228425.90000000002</v>
      </c>
      <c r="F80" s="32">
        <f t="shared" si="10"/>
        <v>231196.5</v>
      </c>
      <c r="G80" s="32">
        <f t="shared" si="10"/>
        <v>233831.90000000002</v>
      </c>
      <c r="H80" s="1"/>
    </row>
    <row r="81" spans="1:8" ht="15.75" x14ac:dyDescent="0.2">
      <c r="A81" s="17" t="s">
        <v>80</v>
      </c>
      <c r="B81" s="18" t="s">
        <v>133</v>
      </c>
      <c r="C81" s="29">
        <v>76381.2</v>
      </c>
      <c r="D81" s="19">
        <v>77119.399999999994</v>
      </c>
      <c r="E81" s="33">
        <v>79063.100000000006</v>
      </c>
      <c r="F81" s="33">
        <v>79840.600000000006</v>
      </c>
      <c r="G81" s="34">
        <v>80577.3</v>
      </c>
      <c r="H81" s="1"/>
    </row>
    <row r="82" spans="1:8" ht="15.75" x14ac:dyDescent="0.2">
      <c r="A82" s="17" t="s">
        <v>81</v>
      </c>
      <c r="B82" s="18" t="s">
        <v>132</v>
      </c>
      <c r="C82" s="29">
        <v>21163.9</v>
      </c>
      <c r="D82" s="19">
        <v>23118.400000000001</v>
      </c>
      <c r="E82" s="33">
        <v>23478.7</v>
      </c>
      <c r="F82" s="33">
        <v>24140.799999999999</v>
      </c>
      <c r="G82" s="34">
        <v>24770.400000000001</v>
      </c>
      <c r="H82" s="1"/>
    </row>
    <row r="83" spans="1:8" ht="31.5" x14ac:dyDescent="0.2">
      <c r="A83" s="17" t="s">
        <v>82</v>
      </c>
      <c r="B83" s="18" t="s">
        <v>131</v>
      </c>
      <c r="C83" s="29">
        <v>153818.64515</v>
      </c>
      <c r="D83" s="19">
        <v>145725.14000000001</v>
      </c>
      <c r="E83" s="33">
        <v>125884.1</v>
      </c>
      <c r="F83" s="33">
        <v>127215.1</v>
      </c>
      <c r="G83" s="34">
        <v>128484.2</v>
      </c>
      <c r="H83" s="1"/>
    </row>
    <row r="84" spans="1:8" ht="15.75" x14ac:dyDescent="0.2">
      <c r="A84" s="21" t="s">
        <v>83</v>
      </c>
      <c r="B84" s="14" t="s">
        <v>13</v>
      </c>
      <c r="C84" s="15">
        <f t="shared" ref="C84:G84" si="11">C85</f>
        <v>215645.19931</v>
      </c>
      <c r="D84" s="15">
        <f t="shared" si="11"/>
        <v>1575500.0316999999</v>
      </c>
      <c r="E84" s="32">
        <f t="shared" si="11"/>
        <v>3231700</v>
      </c>
      <c r="F84" s="32">
        <f t="shared" si="11"/>
        <v>3044032</v>
      </c>
      <c r="G84" s="32">
        <f t="shared" si="11"/>
        <v>3116340</v>
      </c>
      <c r="H84" s="1"/>
    </row>
    <row r="85" spans="1:8" ht="31.5" x14ac:dyDescent="0.2">
      <c r="A85" s="17" t="s">
        <v>84</v>
      </c>
      <c r="B85" s="18" t="s">
        <v>130</v>
      </c>
      <c r="C85" s="29">
        <v>215645.19931</v>
      </c>
      <c r="D85" s="19">
        <v>1575500.0316999999</v>
      </c>
      <c r="E85" s="33">
        <v>3231700</v>
      </c>
      <c r="F85" s="33">
        <v>3044032</v>
      </c>
      <c r="G85" s="34">
        <v>3116340</v>
      </c>
      <c r="H85" s="1"/>
    </row>
    <row r="86" spans="1:8" ht="31.5" x14ac:dyDescent="0.2">
      <c r="A86" s="21" t="s">
        <v>85</v>
      </c>
      <c r="B86" s="14" t="s">
        <v>14</v>
      </c>
      <c r="C86" s="15">
        <f t="shared" ref="C86:G86" si="12">C87+C88+C89</f>
        <v>18860980.1657</v>
      </c>
      <c r="D86" s="15">
        <f t="shared" si="12"/>
        <v>18536820.401629999</v>
      </c>
      <c r="E86" s="32">
        <f t="shared" si="12"/>
        <v>10473370.300000001</v>
      </c>
      <c r="F86" s="32">
        <f t="shared" si="12"/>
        <v>5877618.3000000007</v>
      </c>
      <c r="G86" s="32">
        <f t="shared" si="12"/>
        <v>5877618.3000000007</v>
      </c>
      <c r="H86" s="1"/>
    </row>
    <row r="87" spans="1:8" ht="47.25" x14ac:dyDescent="0.2">
      <c r="A87" s="17" t="s">
        <v>86</v>
      </c>
      <c r="B87" s="18" t="s">
        <v>129</v>
      </c>
      <c r="C87" s="29">
        <v>4567738.3</v>
      </c>
      <c r="D87" s="19">
        <v>4944925.5</v>
      </c>
      <c r="E87" s="33"/>
      <c r="F87" s="33"/>
      <c r="G87" s="34"/>
      <c r="H87" s="1"/>
    </row>
    <row r="88" spans="1:8" ht="15.75" x14ac:dyDescent="0.2">
      <c r="A88" s="17" t="s">
        <v>87</v>
      </c>
      <c r="B88" s="18" t="s">
        <v>128</v>
      </c>
      <c r="C88" s="29">
        <v>1269587</v>
      </c>
      <c r="D88" s="19">
        <v>1629644.5</v>
      </c>
      <c r="E88" s="33">
        <v>5638534.4000000004</v>
      </c>
      <c r="F88" s="33">
        <v>5638534.4000000004</v>
      </c>
      <c r="G88" s="34">
        <v>5638534.4000000004</v>
      </c>
      <c r="H88" s="1"/>
    </row>
    <row r="89" spans="1:8" ht="31.5" x14ac:dyDescent="0.2">
      <c r="A89" s="17" t="s">
        <v>88</v>
      </c>
      <c r="B89" s="18" t="s">
        <v>127</v>
      </c>
      <c r="C89" s="29">
        <v>13023654.865700001</v>
      </c>
      <c r="D89" s="19">
        <v>11962250.401629999</v>
      </c>
      <c r="E89" s="33">
        <v>4834835.9000000004</v>
      </c>
      <c r="F89" s="33">
        <v>239083.9</v>
      </c>
      <c r="G89" s="34">
        <v>239083.9</v>
      </c>
      <c r="H89" s="1"/>
    </row>
    <row r="90" spans="1:8" ht="15.75" x14ac:dyDescent="0.2">
      <c r="A90" s="39" t="s">
        <v>156</v>
      </c>
      <c r="B90" s="40"/>
      <c r="C90" s="27">
        <f>SUM(C7+C18+C21+C26+C37+C43+C48+C57+C60+C68+C75+C80+C84+C86)</f>
        <v>202105663.52238998</v>
      </c>
      <c r="D90" s="27">
        <f>SUM(D7+D18+D21+D26+D37+D43+D48+D57+D60+D68+D75+D80+D84+D86)</f>
        <v>230439478.80198997</v>
      </c>
      <c r="E90" s="27">
        <f>SUM(E7+E18+E21+E26+E37+E43+E48+E57+E60+E68+E75+E80+E84+E86)+0.1</f>
        <v>168001176.90000001</v>
      </c>
      <c r="F90" s="27">
        <f>SUM(F7+F18+F21+F26+F37+F43+F48+F57+F60+F68+F75+F80+F84+F86)+0.1</f>
        <v>156874125.90000004</v>
      </c>
      <c r="G90" s="27">
        <f>SUM(G7+G18+G21+G26+G37+G43+G48+G57+G60+G68+G75+G80+G84+G86)+0.1</f>
        <v>158380183.5</v>
      </c>
      <c r="H90" s="1"/>
    </row>
    <row r="92" spans="1:8" ht="15.75" customHeight="1" x14ac:dyDescent="0.2">
      <c r="A92" s="41" t="s">
        <v>176</v>
      </c>
      <c r="B92" s="41"/>
      <c r="C92" s="41"/>
      <c r="D92" s="41"/>
      <c r="E92" s="41"/>
      <c r="F92" s="41"/>
      <c r="G92" s="41"/>
    </row>
    <row r="93" spans="1:8" ht="15.75" x14ac:dyDescent="0.2">
      <c r="A93" s="38" t="s">
        <v>177</v>
      </c>
      <c r="B93" s="38"/>
      <c r="C93" s="38"/>
      <c r="D93" s="38"/>
      <c r="E93" s="38"/>
      <c r="F93" s="38"/>
      <c r="G93" s="38"/>
    </row>
    <row r="94" spans="1:8" x14ac:dyDescent="0.2">
      <c r="D94" s="30"/>
    </row>
    <row r="95" spans="1:8" x14ac:dyDescent="0.2">
      <c r="D95" s="30"/>
    </row>
  </sheetData>
  <mergeCells count="9">
    <mergeCell ref="A93:G93"/>
    <mergeCell ref="A90:B90"/>
    <mergeCell ref="A92:G92"/>
    <mergeCell ref="A1:G1"/>
    <mergeCell ref="A4:A5"/>
    <mergeCell ref="B4:B5"/>
    <mergeCell ref="C4:C5"/>
    <mergeCell ref="D4:D5"/>
    <mergeCell ref="E4:G4"/>
  </mergeCells>
  <pageMargins left="0.31496062992125984" right="0.31496062992125984" top="0.55118110236220474" bottom="0.59055118110236227" header="0.59055118110236227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областного бюджета</vt:lpstr>
      <vt:lpstr>'Расходы областного бюджета'!Заголовки_для_печати</vt:lpstr>
      <vt:lpstr>'Расходы областного бюджета'!Область_печати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Чугунова Надежда Викторовна</cp:lastModifiedBy>
  <cp:lastPrinted>2026-10-16T13:59:30Z</cp:lastPrinted>
  <dcterms:created xsi:type="dcterms:W3CDTF">2009-04-17T07:03:32Z</dcterms:created>
  <dcterms:modified xsi:type="dcterms:W3CDTF">2026-10-16T13:59:31Z</dcterms:modified>
</cp:coreProperties>
</file>