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45" yWindow="570" windowWidth="17130" windowHeight="10470" tabRatio="604"/>
  </bookViews>
  <sheets>
    <sheet name="2026" sheetId="1" r:id="rId1"/>
  </sheets>
  <definedNames>
    <definedName name="_xlnm._FilterDatabase" localSheetId="0" hidden="1">'2026'!$H$1:$H$292</definedName>
    <definedName name="Z_2505F84B_EDD5_43D7_8CE7_AFF925DFBFF7_.wvu.Cols" localSheetId="0" hidden="1">'2026'!#REF!</definedName>
    <definedName name="Z_2505F84B_EDD5_43D7_8CE7_AFF925DFBFF7_.wvu.PrintArea" localSheetId="0" hidden="1">'2026'!$B$1:$H$238</definedName>
    <definedName name="Z_2505F84B_EDD5_43D7_8CE7_AFF925DFBFF7_.wvu.PrintTitles" localSheetId="0" hidden="1">'2026'!$B:$B,'2026'!$3:$6</definedName>
    <definedName name="Z_2505F84B_EDD5_43D7_8CE7_AFF925DFBFF7_.wvu.Rows" localSheetId="0" hidden="1">'2026'!#REF!,'2026'!$6:$6,'2026'!#REF!,'2026'!#REF!,'2026'!#REF!,'2026'!#REF!</definedName>
    <definedName name="Z_9D015A7B_71BF_4A38_92C8_CCD8973F5CA0_.wvu.Cols" localSheetId="0" hidden="1">'2026'!#REF!,'2026'!#REF!</definedName>
    <definedName name="Z_9D015A7B_71BF_4A38_92C8_CCD8973F5CA0_.wvu.FilterData" localSheetId="0" hidden="1">'2026'!$B$6:$H$238</definedName>
    <definedName name="Z_9D015A7B_71BF_4A38_92C8_CCD8973F5CA0_.wvu.PrintArea" localSheetId="0" hidden="1">'2026'!#REF!</definedName>
    <definedName name="Z_9D015A7B_71BF_4A38_92C8_CCD8973F5CA0_.wvu.PrintTitles" localSheetId="0" hidden="1">'2026'!$B:$B,'2026'!$3:$6</definedName>
    <definedName name="Z_9D015A7B_71BF_4A38_92C8_CCD8973F5CA0_.wvu.Rows" localSheetId="0" hidden="1">'2026'!#REF!</definedName>
    <definedName name="_xlnm.Print_Titles" localSheetId="0">'2026'!$B:$B,'2026'!$3:$5</definedName>
    <definedName name="_xlnm.Print_Area" localSheetId="0">'2026'!$A$1:$H$271</definedName>
  </definedNames>
  <calcPr calcId="144525"/>
</workbook>
</file>

<file path=xl/calcChain.xml><?xml version="1.0" encoding="utf-8"?>
<calcChain xmlns="http://schemas.openxmlformats.org/spreadsheetml/2006/main">
  <c r="C152" i="1" l="1"/>
  <c r="C29" i="1"/>
  <c r="G266" i="1"/>
  <c r="C226" i="1"/>
  <c r="C199" i="1"/>
  <c r="C68" i="1"/>
  <c r="C181" i="1" l="1"/>
  <c r="C47" i="1"/>
  <c r="C7" i="1"/>
  <c r="G195" i="1" l="1"/>
  <c r="D195" i="1"/>
  <c r="E195" i="1"/>
  <c r="C195" i="1"/>
  <c r="F261" i="1"/>
  <c r="F262" i="1"/>
  <c r="F263" i="1"/>
  <c r="F264" i="1"/>
  <c r="F265" i="1"/>
  <c r="H261" i="1"/>
  <c r="H262" i="1"/>
  <c r="H263" i="1"/>
  <c r="H264" i="1"/>
  <c r="H265" i="1"/>
  <c r="D260" i="1"/>
  <c r="E260" i="1"/>
  <c r="G260" i="1"/>
  <c r="C260" i="1"/>
  <c r="C214" i="1"/>
  <c r="C135" i="1"/>
  <c r="C81" i="1"/>
  <c r="D226" i="1"/>
  <c r="E226" i="1"/>
  <c r="H256" i="1"/>
  <c r="H258" i="1"/>
  <c r="H259" i="1"/>
  <c r="H252" i="1"/>
  <c r="H247" i="1"/>
  <c r="H248" i="1"/>
  <c r="H249" i="1"/>
  <c r="H229" i="1"/>
  <c r="H231" i="1"/>
  <c r="H232" i="1"/>
  <c r="H233" i="1"/>
  <c r="H234" i="1"/>
  <c r="H235" i="1"/>
  <c r="H236" i="1"/>
  <c r="H237" i="1"/>
  <c r="H238" i="1"/>
  <c r="H239" i="1"/>
  <c r="H240" i="1"/>
  <c r="H225" i="1"/>
  <c r="H212" i="1"/>
  <c r="H200" i="1"/>
  <c r="H201" i="1"/>
  <c r="H202" i="1"/>
  <c r="H203" i="1"/>
  <c r="H204" i="1"/>
  <c r="H206" i="1"/>
  <c r="H208" i="1"/>
  <c r="H209" i="1"/>
  <c r="H186" i="1"/>
  <c r="H187" i="1"/>
  <c r="H188" i="1"/>
  <c r="H189" i="1"/>
  <c r="H190" i="1"/>
  <c r="H191" i="1"/>
  <c r="H192" i="1"/>
  <c r="H193" i="1"/>
  <c r="H194" i="1"/>
  <c r="H182" i="1"/>
  <c r="H184" i="1"/>
  <c r="H154" i="1"/>
  <c r="H155" i="1"/>
  <c r="H156" i="1"/>
  <c r="H157" i="1"/>
  <c r="H158" i="1"/>
  <c r="H159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5" i="1"/>
  <c r="H176" i="1"/>
  <c r="H177" i="1"/>
  <c r="H178" i="1"/>
  <c r="H179" i="1"/>
  <c r="H153" i="1"/>
  <c r="H137" i="1"/>
  <c r="H138" i="1"/>
  <c r="H139" i="1"/>
  <c r="H140" i="1"/>
  <c r="H141" i="1"/>
  <c r="H142" i="1"/>
  <c r="H143" i="1"/>
  <c r="H144" i="1"/>
  <c r="H145" i="1"/>
  <c r="H146" i="1"/>
  <c r="H147" i="1"/>
  <c r="H149" i="1"/>
  <c r="H150" i="1"/>
  <c r="H151" i="1"/>
  <c r="H125" i="1"/>
  <c r="H126" i="1"/>
  <c r="H127" i="1"/>
  <c r="H128" i="1"/>
  <c r="H129" i="1"/>
  <c r="H131" i="1"/>
  <c r="H132" i="1"/>
  <c r="H133" i="1"/>
  <c r="H134" i="1"/>
  <c r="H110" i="1"/>
  <c r="H111" i="1"/>
  <c r="H112" i="1"/>
  <c r="H113" i="1"/>
  <c r="H114" i="1"/>
  <c r="H115" i="1"/>
  <c r="H116" i="1"/>
  <c r="H117" i="1"/>
  <c r="H119" i="1"/>
  <c r="H120" i="1"/>
  <c r="H121" i="1"/>
  <c r="H122" i="1"/>
  <c r="H84" i="1"/>
  <c r="H85" i="1"/>
  <c r="H86" i="1"/>
  <c r="H87" i="1"/>
  <c r="H88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70" i="1"/>
  <c r="H71" i="1"/>
  <c r="H73" i="1"/>
  <c r="H75" i="1"/>
  <c r="H76" i="1"/>
  <c r="H77" i="1"/>
  <c r="H79" i="1"/>
  <c r="H80" i="1"/>
  <c r="H49" i="1"/>
  <c r="H50" i="1"/>
  <c r="H51" i="1"/>
  <c r="H52" i="1"/>
  <c r="H53" i="1"/>
  <c r="H54" i="1"/>
  <c r="H55" i="1"/>
  <c r="H56" i="1"/>
  <c r="H57" i="1"/>
  <c r="H58" i="1"/>
  <c r="H60" i="1"/>
  <c r="H61" i="1"/>
  <c r="H62" i="1"/>
  <c r="H63" i="1"/>
  <c r="H65" i="1"/>
  <c r="H66" i="1"/>
  <c r="H67" i="1"/>
  <c r="H48" i="1"/>
  <c r="H31" i="1"/>
  <c r="H32" i="1"/>
  <c r="H33" i="1"/>
  <c r="H35" i="1"/>
  <c r="H36" i="1"/>
  <c r="H37" i="1"/>
  <c r="H38" i="1"/>
  <c r="H39" i="1"/>
  <c r="H40" i="1"/>
  <c r="H41" i="1"/>
  <c r="H43" i="1"/>
  <c r="H44" i="1"/>
  <c r="H45" i="1"/>
  <c r="H46" i="1"/>
  <c r="H30" i="1"/>
  <c r="H9" i="1"/>
  <c r="H10" i="1"/>
  <c r="H11" i="1"/>
  <c r="H12" i="1"/>
  <c r="H16" i="1"/>
  <c r="H17" i="1"/>
  <c r="H19" i="1"/>
  <c r="H20" i="1"/>
  <c r="H21" i="1"/>
  <c r="H22" i="1"/>
  <c r="H23" i="1"/>
  <c r="H24" i="1"/>
  <c r="H25" i="1"/>
  <c r="H27" i="1"/>
  <c r="H28" i="1"/>
  <c r="F260" i="1" l="1"/>
  <c r="H260" i="1"/>
  <c r="E81" i="1"/>
  <c r="D81" i="1"/>
  <c r="H69" i="1"/>
  <c r="H109" i="1"/>
  <c r="H124" i="1"/>
  <c r="H180" i="1"/>
  <c r="H198" i="1"/>
  <c r="H213" i="1"/>
  <c r="H215" i="1"/>
  <c r="H217" i="1"/>
  <c r="H218" i="1"/>
  <c r="H221" i="1"/>
  <c r="H222" i="1"/>
  <c r="H223" i="1"/>
  <c r="H227" i="1"/>
  <c r="H242" i="1"/>
  <c r="H243" i="1"/>
  <c r="H245" i="1"/>
  <c r="H250" i="1"/>
  <c r="H253" i="1"/>
  <c r="H8" i="1"/>
  <c r="F30" i="1"/>
  <c r="F31" i="1"/>
  <c r="F32" i="1"/>
  <c r="F33" i="1"/>
  <c r="F34" i="1"/>
  <c r="F37" i="1"/>
  <c r="F38" i="1"/>
  <c r="F39" i="1"/>
  <c r="F40" i="1"/>
  <c r="F41" i="1"/>
  <c r="F42" i="1"/>
  <c r="F43" i="1"/>
  <c r="F44" i="1"/>
  <c r="F45" i="1"/>
  <c r="F46" i="1"/>
  <c r="F48" i="1"/>
  <c r="F49" i="1"/>
  <c r="F50" i="1"/>
  <c r="F51" i="1"/>
  <c r="F52" i="1"/>
  <c r="F53" i="1"/>
  <c r="F54" i="1"/>
  <c r="F58" i="1"/>
  <c r="F59" i="1"/>
  <c r="F60" i="1"/>
  <c r="F61" i="1"/>
  <c r="F62" i="1"/>
  <c r="F63" i="1"/>
  <c r="F64" i="1"/>
  <c r="F65" i="1"/>
  <c r="F66" i="1"/>
  <c r="F67" i="1"/>
  <c r="F69" i="1"/>
  <c r="F71" i="1"/>
  <c r="F74" i="1"/>
  <c r="F75" i="1"/>
  <c r="F76" i="1"/>
  <c r="F77" i="1"/>
  <c r="F78" i="1"/>
  <c r="F79" i="1"/>
  <c r="F80" i="1"/>
  <c r="F82" i="1"/>
  <c r="F83" i="1"/>
  <c r="F84" i="1"/>
  <c r="F85" i="1"/>
  <c r="F86" i="1"/>
  <c r="F87" i="1"/>
  <c r="F88" i="1"/>
  <c r="F89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9" i="1"/>
  <c r="F115" i="1"/>
  <c r="F116" i="1"/>
  <c r="F117" i="1"/>
  <c r="F118" i="1"/>
  <c r="F120" i="1"/>
  <c r="F121" i="1"/>
  <c r="F122" i="1"/>
  <c r="F124" i="1"/>
  <c r="F125" i="1"/>
  <c r="F127" i="1"/>
  <c r="F128" i="1"/>
  <c r="F129" i="1"/>
  <c r="F131" i="1"/>
  <c r="F134" i="1"/>
  <c r="F136" i="1"/>
  <c r="F137" i="1"/>
  <c r="F142" i="1"/>
  <c r="F144" i="1"/>
  <c r="F145" i="1"/>
  <c r="F146" i="1"/>
  <c r="F147" i="1"/>
  <c r="F148" i="1"/>
  <c r="F150" i="1"/>
  <c r="F151" i="1"/>
  <c r="F153" i="1"/>
  <c r="F154" i="1"/>
  <c r="F155" i="1"/>
  <c r="F156" i="1"/>
  <c r="F157" i="1"/>
  <c r="F158" i="1"/>
  <c r="F159" i="1"/>
  <c r="F160" i="1"/>
  <c r="F161" i="1"/>
  <c r="F162" i="1"/>
  <c r="F164" i="1"/>
  <c r="F172" i="1"/>
  <c r="F173" i="1"/>
  <c r="F174" i="1"/>
  <c r="F175" i="1"/>
  <c r="F176" i="1"/>
  <c r="F177" i="1"/>
  <c r="F178" i="1"/>
  <c r="F179" i="1"/>
  <c r="F180" i="1"/>
  <c r="F182" i="1"/>
  <c r="F183" i="1"/>
  <c r="F188" i="1"/>
  <c r="F190" i="1"/>
  <c r="F191" i="1"/>
  <c r="F192" i="1"/>
  <c r="F193" i="1"/>
  <c r="F194" i="1"/>
  <c r="F197" i="1"/>
  <c r="F198" i="1"/>
  <c r="F200" i="1"/>
  <c r="F204" i="1"/>
  <c r="F206" i="1"/>
  <c r="F207" i="1"/>
  <c r="F208" i="1"/>
  <c r="F209" i="1"/>
  <c r="F210" i="1"/>
  <c r="F212" i="1"/>
  <c r="F213" i="1"/>
  <c r="F215" i="1"/>
  <c r="F217" i="1"/>
  <c r="F218" i="1"/>
  <c r="F219" i="1"/>
  <c r="F221" i="1"/>
  <c r="F222" i="1"/>
  <c r="F223" i="1"/>
  <c r="F224" i="1"/>
  <c r="F225" i="1"/>
  <c r="F227" i="1"/>
  <c r="F228" i="1"/>
  <c r="F230" i="1"/>
  <c r="F231" i="1"/>
  <c r="F232" i="1"/>
  <c r="F233" i="1"/>
  <c r="F234" i="1"/>
  <c r="F235" i="1"/>
  <c r="F236" i="1"/>
  <c r="F237" i="1"/>
  <c r="F238" i="1"/>
  <c r="F239" i="1"/>
  <c r="F240" i="1"/>
  <c r="F242" i="1"/>
  <c r="F243" i="1"/>
  <c r="F245" i="1"/>
  <c r="F248" i="1"/>
  <c r="F249" i="1"/>
  <c r="F250" i="1"/>
  <c r="F252" i="1"/>
  <c r="F253" i="1"/>
  <c r="F255" i="1"/>
  <c r="F257" i="1"/>
  <c r="F258" i="1"/>
  <c r="F259" i="1"/>
  <c r="F267" i="1"/>
  <c r="F13" i="1"/>
  <c r="F15" i="1"/>
  <c r="F16" i="1"/>
  <c r="F17" i="1"/>
  <c r="F18" i="1"/>
  <c r="F19" i="1"/>
  <c r="F20" i="1"/>
  <c r="F21" i="1"/>
  <c r="F22" i="1"/>
  <c r="F23" i="1"/>
  <c r="F24" i="1"/>
  <c r="F25" i="1"/>
  <c r="F26" i="1"/>
  <c r="F28" i="1"/>
  <c r="F8" i="1"/>
  <c r="F81" i="1" l="1"/>
  <c r="G181" i="1"/>
  <c r="D181" i="1"/>
  <c r="E181" i="1"/>
  <c r="G81" i="1"/>
  <c r="H81" i="1" s="1"/>
  <c r="H181" i="1" l="1"/>
  <c r="F181" i="1"/>
  <c r="D7" i="1"/>
  <c r="E7" i="1"/>
  <c r="E266" i="1" s="1"/>
  <c r="G7" i="1"/>
  <c r="D29" i="1"/>
  <c r="D266" i="1" s="1"/>
  <c r="E29" i="1"/>
  <c r="G29" i="1"/>
  <c r="D47" i="1"/>
  <c r="E47" i="1"/>
  <c r="G47" i="1"/>
  <c r="D68" i="1"/>
  <c r="E68" i="1"/>
  <c r="G68" i="1"/>
  <c r="C108" i="1"/>
  <c r="D108" i="1"/>
  <c r="E108" i="1"/>
  <c r="G108" i="1"/>
  <c r="C123" i="1"/>
  <c r="D123" i="1"/>
  <c r="E123" i="1"/>
  <c r="G123" i="1"/>
  <c r="D135" i="1"/>
  <c r="E135" i="1"/>
  <c r="G135" i="1"/>
  <c r="D152" i="1"/>
  <c r="E152" i="1"/>
  <c r="G152" i="1"/>
  <c r="D199" i="1"/>
  <c r="E199" i="1"/>
  <c r="G199" i="1"/>
  <c r="C211" i="1"/>
  <c r="D211" i="1"/>
  <c r="E211" i="1"/>
  <c r="G211" i="1"/>
  <c r="D214" i="1"/>
  <c r="E214" i="1"/>
  <c r="G214" i="1"/>
  <c r="C220" i="1"/>
  <c r="D220" i="1"/>
  <c r="E220" i="1"/>
  <c r="G220" i="1"/>
  <c r="G226" i="1"/>
  <c r="C241" i="1"/>
  <c r="D241" i="1"/>
  <c r="E241" i="1"/>
  <c r="G241" i="1"/>
  <c r="C246" i="1"/>
  <c r="D246" i="1"/>
  <c r="E246" i="1"/>
  <c r="G246" i="1"/>
  <c r="C251" i="1"/>
  <c r="D251" i="1"/>
  <c r="E251" i="1"/>
  <c r="G251" i="1"/>
  <c r="C254" i="1"/>
  <c r="D254" i="1"/>
  <c r="E254" i="1"/>
  <c r="G254" i="1"/>
  <c r="F7" i="1" l="1"/>
  <c r="C266" i="1"/>
  <c r="C268" i="1" s="1"/>
  <c r="H251" i="1"/>
  <c r="H7" i="1"/>
  <c r="G268" i="1"/>
  <c r="H199" i="1"/>
  <c r="H254" i="1"/>
  <c r="F254" i="1"/>
  <c r="F251" i="1"/>
  <c r="H246" i="1"/>
  <c r="F246" i="1"/>
  <c r="H241" i="1"/>
  <c r="F241" i="1"/>
  <c r="H226" i="1"/>
  <c r="F226" i="1"/>
  <c r="F220" i="1"/>
  <c r="H220" i="1"/>
  <c r="H214" i="1"/>
  <c r="F214" i="1"/>
  <c r="H211" i="1"/>
  <c r="F211" i="1"/>
  <c r="F199" i="1"/>
  <c r="H195" i="1"/>
  <c r="F195" i="1"/>
  <c r="F152" i="1"/>
  <c r="H152" i="1"/>
  <c r="H135" i="1"/>
  <c r="F135" i="1"/>
  <c r="H123" i="1"/>
  <c r="F123" i="1"/>
  <c r="H108" i="1"/>
  <c r="F108" i="1"/>
  <c r="H68" i="1"/>
  <c r="F68" i="1"/>
  <c r="H47" i="1"/>
  <c r="F47" i="1"/>
  <c r="H29" i="1"/>
  <c r="F29" i="1"/>
  <c r="D268" i="1"/>
  <c r="E268" i="1"/>
  <c r="H266" i="1" l="1"/>
  <c r="F266" i="1"/>
  <c r="H268" i="1" l="1"/>
  <c r="F268" i="1"/>
</calcChain>
</file>

<file path=xl/sharedStrings.xml><?xml version="1.0" encoding="utf-8"?>
<sst xmlns="http://schemas.openxmlformats.org/spreadsheetml/2006/main" count="536" uniqueCount="508">
  <si>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</si>
  <si>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</si>
  <si>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</si>
  <si>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</si>
  <si>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</si>
  <si>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Исполнение </t>
  </si>
  <si>
    <t>Государственная программа Саратовской области «Развитие образования в Саратовской области»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</si>
  <si>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</si>
  <si>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«Развитие здравоохранения»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</si>
  <si>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</si>
  <si>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</si>
  <si>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«Информационное общество»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</si>
  <si>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</si>
  <si>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 xml:space="preserve">Государственная программа Саратовской области «Развитие государственного и муниципального управления» </t>
  </si>
  <si>
    <t>Государственная программа Саратовской области «Развитие промышленности в Саратовской области»</t>
  </si>
  <si>
    <t xml:space="preserve">Государственная программа Саратовской области «Патриотическое воспитание граждан Саратовской области» </t>
  </si>
  <si>
    <t>Государственная программа Саратовской области «Комплексное развитие сельских территорий»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</si>
  <si>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</si>
  <si>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</si>
  <si>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</si>
  <si>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</si>
  <si>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Региональный проект «Развитие инфраструктуры образовательных организаций Саратовской области»</t>
  </si>
  <si>
    <t>Региональный проект «Современная школа»</t>
  </si>
  <si>
    <t>Региональный проект «Успех каждого ребенка»</t>
  </si>
  <si>
    <t>Региональный проект «Цифровая образовательная среда»</t>
  </si>
  <si>
    <t>Комплекс процессных мероприятий «Создание условий для воспитания и социализации детей-сирот и детей, оставшихся без попечения родителей»</t>
  </si>
  <si>
    <t>Комплекс процессных мероприятий «Содействие развитию дошкольного образования»</t>
  </si>
  <si>
    <t>Комплекс процессных мероприятий «Содействие развитию общего и дополнительного образования»</t>
  </si>
  <si>
    <t>Комплекс процессных мероприятий «Укрепление материально-технической базы образовательных организаций»</t>
  </si>
  <si>
    <t>Комплекс процессных мероприятий «Поддержка одаренных детей Саратовской области»</t>
  </si>
  <si>
    <t>Комплекс процессных мероприятий «Содействие развитию профессионального образования»</t>
  </si>
  <si>
    <t>Комплекс процессных мероприятий «Содействие развитию финансовой грамотности населения области»</t>
  </si>
  <si>
    <t>Комплекс процессных мероприятий «Подготовка кадров»</t>
  </si>
  <si>
    <t>Комплекс процессных мероприятий «Реализация отдельных функций и полномочий министерства образования области»</t>
  </si>
  <si>
    <t>Комплекс процессных мероприятий «Поддержка учащихся с ограниченными возможностями»</t>
  </si>
  <si>
    <t>5110100000</t>
  </si>
  <si>
    <t>511E100000</t>
  </si>
  <si>
    <t>511E200000</t>
  </si>
  <si>
    <t>511E400000</t>
  </si>
  <si>
    <t>5130100000</t>
  </si>
  <si>
    <t>5130200000</t>
  </si>
  <si>
    <t>5130300000</t>
  </si>
  <si>
    <t>5130400000</t>
  </si>
  <si>
    <t>5130500000</t>
  </si>
  <si>
    <t>5130600000</t>
  </si>
  <si>
    <t>5130700000</t>
  </si>
  <si>
    <t>5130800000</t>
  </si>
  <si>
    <t>5130900000</t>
  </si>
  <si>
    <t>5131000000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</si>
  <si>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</si>
  <si>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</si>
  <si>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</si>
  <si>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</si>
  <si>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</si>
  <si>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</si>
  <si>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«Формирование комфортной городской среды» </t>
  </si>
  <si>
    <t>Региональный проект «Совершенствование материально-технической базы и обеспечение доступности объектов и услуг»</t>
  </si>
  <si>
    <t>Региональный проект «Финансовая поддержка семей при рождении детей»</t>
  </si>
  <si>
    <t>Региональный проект «Разработка и реализация программы системной поддержки и повышения качества жизни граждан старшего поколения «Старшее поколение»</t>
  </si>
  <si>
    <t>5210100000</t>
  </si>
  <si>
    <t>521P100000</t>
  </si>
  <si>
    <t>521P300000</t>
  </si>
  <si>
    <t>Комплекс процессных мероприятий «Социальная поддержка семей с детьми»</t>
  </si>
  <si>
    <t>Комплекс процессных мероприятий «Предоставление различных видов социальной поддержки»</t>
  </si>
  <si>
    <t>Комплекс процессных мероприятий «Обеспечение организации предоставления мер социальной поддержки»</t>
  </si>
  <si>
    <t>Комплекс процессных мероприятий «Социальное обслуживание граждан»</t>
  </si>
  <si>
    <t>Комплекс процессных мероприятий «Социальное обслуживание граждан негосударственными организациями»</t>
  </si>
  <si>
    <t>Комплекс процессных мероприятий «Организация отдыха и оздоровления детей»</t>
  </si>
  <si>
    <t>Комплекс процессных мероприятий «Социально-значимые мероприятия»</t>
  </si>
  <si>
    <t>Комплекс процессных мероприятий «Старшее поколение»</t>
  </si>
  <si>
    <t>Комплекс процессных мероприятий «Развитие институтов гражданского общества и поддержка социально ориентированных некоммерческих организаций в Саратовской области»</t>
  </si>
  <si>
    <t>5230100000</t>
  </si>
  <si>
    <t>5230200000</t>
  </si>
  <si>
    <t>5230300000</t>
  </si>
  <si>
    <t>5230400000</t>
  </si>
  <si>
    <t>5230500000</t>
  </si>
  <si>
    <t>5230600000</t>
  </si>
  <si>
    <t>5230700000</t>
  </si>
  <si>
    <t>5230900000</t>
  </si>
  <si>
    <t>5231000000</t>
  </si>
  <si>
    <t>5231100000</t>
  </si>
  <si>
    <t>5310100000</t>
  </si>
  <si>
    <t>5310200000</t>
  </si>
  <si>
    <t>5310300000</t>
  </si>
  <si>
    <t>531F300000</t>
  </si>
  <si>
    <t>531F500000</t>
  </si>
  <si>
    <t>Региональный проект «Комплексное развитие территории бывшего аэропорта Саратов «Центральный» в Кировском районе г.Саратова</t>
  </si>
  <si>
    <t>Региональный проект «Ремонт и развитие водопроводной сети»</t>
  </si>
  <si>
    <t>Региональный проект «Строительство жилых домов»</t>
  </si>
  <si>
    <t>Региональный проект «Жилье»</t>
  </si>
  <si>
    <t>Региональный проект «Обеспечение устойчивого сокращения непригодного для проживания жилищного фонда»</t>
  </si>
  <si>
    <t>Региональный проект «Чистая вода»</t>
  </si>
  <si>
    <t>5330100000</t>
  </si>
  <si>
    <t>5330200000</t>
  </si>
  <si>
    <t>5330300000</t>
  </si>
  <si>
    <t>5330400000</t>
  </si>
  <si>
    <t>5330500000</t>
  </si>
  <si>
    <t>5330600000</t>
  </si>
  <si>
    <t>5330700000</t>
  </si>
  <si>
    <t>5330800000</t>
  </si>
  <si>
    <t>5330900000</t>
  </si>
  <si>
    <t>Комплекс процессных мероприятий «Создание условий для развития жилищного строительства в Саратовской области»</t>
  </si>
  <si>
    <t>Комплекс процессных мероприятий «Реализация государственной политики в области жилищно-коммунального хозяйства»</t>
  </si>
  <si>
    <t>Комплекс процессных мероприятий «Реализация мероприятий по обеспечению жильем молодых семей»</t>
  </si>
  <si>
    <t>Комплекс процессных мероприятий «Реализация мероприятий по обеспечению жильем детей-сирот и детей, оставшихся без попечения родителей»</t>
  </si>
  <si>
    <t>Комплекс процессных мероприятий «Реализация мероприятий по обеспечению жильем отдельных категорий граждан в соответствии с областным законодательством»</t>
  </si>
  <si>
    <t>Комплекс процессных мероприятий «Реализация мероприятий по обеспечению жильем отдельных категорий граждан в соответствии с федеральным законодательством»</t>
  </si>
  <si>
    <t>Комплекс процессных мероприятий «Реализация отдельных функций и полномочий министерства строительства и жилищно-коммунального хозяйства области»</t>
  </si>
  <si>
    <t>Комплекс процессных мероприятий «Повышение доступности ипотечных займов для отдельных категорий граждан»</t>
  </si>
  <si>
    <t>Комплекс процессных мероприятий «Реализация мероприятий по регистрации зон санитарной охраны в Управлении Федеральной службы государственной регистрации, кадастра и картографии по Саратовской области»</t>
  </si>
  <si>
    <t>5410100000</t>
  </si>
  <si>
    <t>541P200000</t>
  </si>
  <si>
    <t>5430100000</t>
  </si>
  <si>
    <t>5430200000</t>
  </si>
  <si>
    <t>5430300000</t>
  </si>
  <si>
    <t>5430400000</t>
  </si>
  <si>
    <t>5430500000</t>
  </si>
  <si>
    <t>5430600000</t>
  </si>
  <si>
    <t>5430700000</t>
  </si>
  <si>
    <t>Региональный проект «Интеграция в трудовую деятельность граждан, испытывающих трудности в поиске работы на территории Саратовской области»</t>
  </si>
  <si>
    <t>Региональный проект «Содействие занятости»</t>
  </si>
  <si>
    <t>Комплекс процессных мероприятий «Содействие занятости населения»</t>
  </si>
  <si>
    <t>Комплекс процессных мероприятий «Социальная поддержка безработных граждан</t>
  </si>
  <si>
    <t>Комплекс процессных мероприятий «Регулирование трудовой миграции»</t>
  </si>
  <si>
    <t>Комплекс процессных мероприятий «Оказание содействия добровольному переселению в Саратовскую область соотечественников, проживающих за рубежом»</t>
  </si>
  <si>
    <t>Комплекс процессных мероприятий «Улучшение условий и охраны труда»</t>
  </si>
  <si>
    <t>Комплекс процессных мероприятий «Материально-техническая база и кадровый потенциал сферы занятости, труда и миграции Саратовской области»</t>
  </si>
  <si>
    <t>Комплекс процессных мероприятий «Совершенствование социального партнерства»</t>
  </si>
  <si>
    <t>5510100000</t>
  </si>
  <si>
    <t>5510200000</t>
  </si>
  <si>
    <t>5510400000</t>
  </si>
  <si>
    <t>551A100000</t>
  </si>
  <si>
    <t>551A200000</t>
  </si>
  <si>
    <t>551A300000</t>
  </si>
  <si>
    <t>Региональный проект «Развитие театральной деятельности»</t>
  </si>
  <si>
    <t>Региональный проект «Сохранение культурного и исторического наследия»</t>
  </si>
  <si>
    <t>Региональный проект «Развитие культурной инфраструктуры»</t>
  </si>
  <si>
    <t>Региональный проект «Обеспечение качественно нового уровня развития инфраструктуры культуры («Культурная среда»)»</t>
  </si>
  <si>
    <t>Региональный проект «Цифровизация услуг и формирование информационного пространства в сфере культуры («Цифровая культура»)»</t>
  </si>
  <si>
    <t>Региональный проект «Создание условий для реализации творческого потенциала нации («Творческие люди»)»</t>
  </si>
  <si>
    <t>5530100000</t>
  </si>
  <si>
    <t>5530200000</t>
  </si>
  <si>
    <t>5530300000</t>
  </si>
  <si>
    <t>5530400000</t>
  </si>
  <si>
    <t>5530500000</t>
  </si>
  <si>
    <t>5530600000</t>
  </si>
  <si>
    <t>5530700000</t>
  </si>
  <si>
    <t>5530800000</t>
  </si>
  <si>
    <t>5530900000</t>
  </si>
  <si>
    <t>5531000000</t>
  </si>
  <si>
    <t>5531100000</t>
  </si>
  <si>
    <t>5531200000</t>
  </si>
  <si>
    <t>5531300000</t>
  </si>
  <si>
    <t>5531400000</t>
  </si>
  <si>
    <t>Комплекс процессных мероприятий «Государственная охрана, сохранение и популяризация объектов культурного наследия»</t>
  </si>
  <si>
    <t>Комплекс процессных мероприятий «Создание условий для гармонизации межнациональных отношений и этнокультурного развития народов Саратовской области»</t>
  </si>
  <si>
    <t>Комплекс процессных мероприятий «Реализация государственных полномочий управления делами Правительства области в сфере архивного дела»</t>
  </si>
  <si>
    <t>Комплекс процессных мероприятий «Музеи»</t>
  </si>
  <si>
    <t>Комплекс процессных мероприятий «Театры»</t>
  </si>
  <si>
    <t>Комплекс процессных мероприятий «Концертные организации и цирковые коллективы»</t>
  </si>
  <si>
    <t>Комплекс процессных мероприятий «Библиотеки»</t>
  </si>
  <si>
    <t>Комплекс процессных мероприятий «Культурно-досуговые учреждения»</t>
  </si>
  <si>
    <t>Комплекс процессных мероприятий «Создание условий для развития образования в сфере культуры»</t>
  </si>
  <si>
    <t>Комплекс процессных мероприятий «Создание условий для творческого развития детей и молодежи в сфере культуры»</t>
  </si>
  <si>
    <t>Комплекс процессных мероприятий «Развитие кадрового потенциала сферы культуры»</t>
  </si>
  <si>
    <t>Комплекс процессных мероприятий «Создание условий для укрепления материально-технической базы учреждений в сфере культуры»</t>
  </si>
  <si>
    <t>Комплекс процессных мероприятий «Независимая оценка качества условий оказания услуг в сфере культуры»</t>
  </si>
  <si>
    <t>Комплекс процессных мероприятий «Популяризация культурных традиций»</t>
  </si>
  <si>
    <t>Региональный проект «Развитие инфраструктуры и укрепление материально-технической базы спорта»</t>
  </si>
  <si>
    <t>Региональный проект «Социальная активность»</t>
  </si>
  <si>
    <t>Региональный проект «Развитие системы поддержки молодежи («Молодежь России»)»</t>
  </si>
  <si>
    <t>Региональный проект «Развитие туристической инфраструктуры»</t>
  </si>
  <si>
    <t>Региональный проект «Спорт – норма жизни»</t>
  </si>
  <si>
    <t>5610100000</t>
  </si>
  <si>
    <t>561E800000</t>
  </si>
  <si>
    <t>561EB00000</t>
  </si>
  <si>
    <t>561EГ00000</t>
  </si>
  <si>
    <t>561J100000</t>
  </si>
  <si>
    <t>561P500000</t>
  </si>
  <si>
    <t>Региональный проект «Патриотическое воспитание граждан Российской Федерации»</t>
  </si>
  <si>
    <t>5630100000</t>
  </si>
  <si>
    <t>5630200000</t>
  </si>
  <si>
    <t>5630300000</t>
  </si>
  <si>
    <t>5630400000</t>
  </si>
  <si>
    <t>5630500000</t>
  </si>
  <si>
    <t>5630600000</t>
  </si>
  <si>
    <t>5630700000</t>
  </si>
  <si>
    <t>Комплекс процессных мероприятий «Спорт высших достижений. Подготовка спортивного резерва»</t>
  </si>
  <si>
    <t>Комплекс процессных мероприятий «Массовый спорт»</t>
  </si>
  <si>
    <t>Комплекс процессных мероприятий «Социальная поддержка в сфере физической культуры, спорта и образования спортивной направленности»</t>
  </si>
  <si>
    <t>Комплекс процессных мероприятий «Рекламно-информациоyная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</si>
  <si>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Комплекс процессных мероприятий «Обеспечение деятельности министерства спорта области и реализация государственной политики в сфере физической культуры и спорта»</t>
  </si>
  <si>
    <t>Комплекс процессных мероприятий «Государственная поддержка в сфере реализации молодежной политики»</t>
  </si>
  <si>
    <t>Комплекс процессных мероприятий «Обеспечение участия молодежи в реализации молодежной политики»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</si>
  <si>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</si>
  <si>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5810100000</t>
  </si>
  <si>
    <t>5810200000</t>
  </si>
  <si>
    <t>581I200000</t>
  </si>
  <si>
    <t>581I400000</t>
  </si>
  <si>
    <t>581I500000</t>
  </si>
  <si>
    <t>581L200000</t>
  </si>
  <si>
    <t>Региональный проект «Проведение комплексных кадастровых работ»</t>
  </si>
  <si>
    <t>Региональный проект «Создание благоприятного инвестиционного климата в Саратовской области»</t>
  </si>
  <si>
    <t>Региональный проект «Создание благоприятных условий для осуществления деятельности самозанятыми гражданами»</t>
  </si>
  <si>
    <t>Региональный проект «Создание условий для легкого старта и комфортного ведения бизнеса»</t>
  </si>
  <si>
    <t>Региональный проект «Акселерация субъектов малого и среднего предпринимательства»</t>
  </si>
  <si>
    <t>Региональный проект «Адресная поддержка повышения производительности труда на предприятиях»</t>
  </si>
  <si>
    <t>5830100000</t>
  </si>
  <si>
    <t>5830200000</t>
  </si>
  <si>
    <t>5830300000</t>
  </si>
  <si>
    <t>5830400000</t>
  </si>
  <si>
    <t>5830500000</t>
  </si>
  <si>
    <t>5830600000</t>
  </si>
  <si>
    <t>Комплекс процессных мероприятий «Реализация государственных полномочий в сфере имущественных и земельных отношений»</t>
  </si>
  <si>
    <t>Комплекс процессных мероприятий «Повышение инвестиционной привлекательности региона и продвижение инвестиционного имиджа»</t>
  </si>
  <si>
    <t>Комплекс процессных мероприятий «Реализация отдельных функций и полномочий министерства экономического развития области»</t>
  </si>
  <si>
    <t>Комплекс процессных мероприятий «Развитие международного сотрудничества и внешнеэкономической деятельности»</t>
  </si>
  <si>
    <t>Комплекс процессных мероприятий «Развитие малого и среднего предпринимательства»</t>
  </si>
  <si>
    <t>Комплекс процессных мероприятий «Организация предоставления государственных и муниципальных услуг по принципу «одного окна»</t>
  </si>
  <si>
    <t>5710100000</t>
  </si>
  <si>
    <t>5710200000</t>
  </si>
  <si>
    <t>5710300000</t>
  </si>
  <si>
    <t>5710400000</t>
  </si>
  <si>
    <t>5710500000</t>
  </si>
  <si>
    <t>5710600000</t>
  </si>
  <si>
    <t>571I500000</t>
  </si>
  <si>
    <t>571T200000</t>
  </si>
  <si>
    <t>5730100000</t>
  </si>
  <si>
    <t>Региональный проект «Развитие отраслей и техническая модернизация агропромышленного комплекса»</t>
  </si>
  <si>
    <t>Региональный проект «Стимулирование инвестиционной деятельности в агропромышленном комплексе»</t>
  </si>
  <si>
    <t>Региональный проект «Развитие сельского туризма»</t>
  </si>
  <si>
    <t>Региональный проект «Развитие отраслей овощеводства и картофелеводства»</t>
  </si>
  <si>
    <t>Региональный проект «Экспорт продукции агропромышленного комплекса»</t>
  </si>
  <si>
    <t>Комплекс процессных мероприятий «Обеспечение региональных мероприятий по развитию отраслей агропромышленного комплекса»</t>
  </si>
  <si>
    <t>5910100000</t>
  </si>
  <si>
    <t>5910300000</t>
  </si>
  <si>
    <t>591N100000</t>
  </si>
  <si>
    <t>591N300000</t>
  </si>
  <si>
    <t>591N500000</t>
  </si>
  <si>
    <t>591N700000</t>
  </si>
  <si>
    <t>591N900000</t>
  </si>
  <si>
    <t>591P300000</t>
  </si>
  <si>
    <t>591P400000</t>
  </si>
  <si>
    <t>5930300000</t>
  </si>
  <si>
    <t>5930400000</t>
  </si>
  <si>
    <t>5930500000</t>
  </si>
  <si>
    <t>5930600000</t>
  </si>
  <si>
    <t>5930700000</t>
  </si>
  <si>
    <t>5930800000</t>
  </si>
  <si>
    <t>5930900000</t>
  </si>
  <si>
    <t>5931000000</t>
  </si>
  <si>
    <t>5931100000</t>
  </si>
  <si>
    <t>Региональный проект «Обеспечение расширенного неонатального скрининга»</t>
  </si>
  <si>
    <t>Региональный проект «Борьба с сахарным диабетом»</t>
  </si>
  <si>
    <t>Региональный проект «Развитие инфраструктуры здравоохранения»</t>
  </si>
  <si>
    <t>Региональный проект «Оптимальная для восстановления здоровья медицинская реабилитация»</t>
  </si>
  <si>
    <t>Региональный проект «Развитие системы оказания первичной медико-санитарной помощи»</t>
  </si>
  <si>
    <t>Региональный проект «Борьба с сердечно-сосудистыми заболеваниями»</t>
  </si>
  <si>
    <t>Региональный проект «Борьба с онкологическими заболеваниями»</t>
  </si>
  <si>
    <t>Региональный проект «Обеспечение медицинских организаций системы здравоохранения квалифицированными кадрами»</t>
  </si>
  <si>
    <t>Региональный проект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</si>
  <si>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Региональный проект «Модернизация первичного звена здравоохранения»</t>
  </si>
  <si>
    <t>Региональный проект «Укрепление общественного здоровья»</t>
  </si>
  <si>
    <t>Комплекс процессных мероприятий «Организация санаторно-курортного лечения»</t>
  </si>
  <si>
    <t>Комплекс процессных мероприятий «Организация оказания медицинской помощи»</t>
  </si>
  <si>
    <t>Комплекс процессных мероприятий «Профилактика инфекционных заболеваний, включая иммунопрофилактику»</t>
  </si>
  <si>
    <t>Комплекс процессных мероприятий «Предупреждение и борьба с социально значимыми заболеваниями»</t>
  </si>
  <si>
    <t>Комплекс процессных мероприятий «Развитие системы оказания паллиативной медицинской помощи»</t>
  </si>
  <si>
    <t>Комплекс процессных мероприятий «Обеспечение отдельных категорий граждан лекарственными препаратами, медицинскими изделиями и специализированными продуктами лечебного питания»</t>
  </si>
  <si>
    <t>Комплекс процессных мероприятий «Управление кадровыми ресурсами здравоохранения»</t>
  </si>
  <si>
    <t>Комплекс процессных мероприятий «Анализ и мониторинг системы здравоохранения»</t>
  </si>
  <si>
    <t>Комплекс процессных мероприятий «Обеспечение реализации отдельных функций и полномочий министерства здравоохранения области»</t>
  </si>
  <si>
    <t>6010200000</t>
  </si>
  <si>
    <t>6010300000</t>
  </si>
  <si>
    <t>601R100000</t>
  </si>
  <si>
    <t>601R200000</t>
  </si>
  <si>
    <t>601V700000</t>
  </si>
  <si>
    <t>6030100000</t>
  </si>
  <si>
    <t>6030200000</t>
  </si>
  <si>
    <t>6030300000</t>
  </si>
  <si>
    <t>Региональный проект «Содействие развитию автомобильных дорог регионального, межмуниципального и местного значения»</t>
  </si>
  <si>
    <t>Региональный проект «Развитие зарядной инфраструктуры для быстрой зарядки электрического автомобильного транспорта»</t>
  </si>
  <si>
    <t>Региональный проект «Региональная и местная дорожная сеть»</t>
  </si>
  <si>
    <t>Региональный проект «Общесистемные меры развития дорожного хозяйства»</t>
  </si>
  <si>
    <t>Региональный проект «Развитие общественного транспорта»</t>
  </si>
  <si>
    <t>Региональный проект «Развитие региональных аэропортов»</t>
  </si>
  <si>
    <t>Комплекс процессных мероприятий «Модернизация и развитие транспортного комплекса Саратовской области»</t>
  </si>
  <si>
    <t>Комплекс процессных мероприятий «Развитие и обеспечение сохранности сети автомобильных дорог Саратовской области»</t>
  </si>
  <si>
    <t>Комплекс процессных мероприятий «Повышение безопасности дорожного движения в Саратовской области»</t>
  </si>
  <si>
    <t>6130100000</t>
  </si>
  <si>
    <t>6130200000</t>
  </si>
  <si>
    <t>Комплекс процессных мероприятий «Формирование электронного правительства»</t>
  </si>
  <si>
    <t>Комплекс процессных мероприятий «Повышение эффективности деятельности исполнительных, законодательного и иных государственных органов Саратовской области за счет использования информационно-коммуникационных технологий»</t>
  </si>
  <si>
    <t>6200000000</t>
  </si>
  <si>
    <t>6210100000</t>
  </si>
  <si>
    <t>621G100000</t>
  </si>
  <si>
    <t>621G800000</t>
  </si>
  <si>
    <t>621GA00000</t>
  </si>
  <si>
    <t>621Y400000</t>
  </si>
  <si>
    <t>Региональный проект «Содействие развитию инфраструктуры Саратовской области»</t>
  </si>
  <si>
    <t>Региональный проект «Чистая страна»</t>
  </si>
  <si>
    <t>Региональный проект «Сохранение уникальных водных объектов»</t>
  </si>
  <si>
    <t>Региональный проект «Сохранение лесов»</t>
  </si>
  <si>
    <t>Региональный проект «Стимулирование спроса на отечественные беспилотные авиационные системы»</t>
  </si>
  <si>
    <t>6230100000</t>
  </si>
  <si>
    <t>6230200000</t>
  </si>
  <si>
    <t>6230300000</t>
  </si>
  <si>
    <t>Комплекс процессных мероприятий «Минимизация всех видов антропогенного воздействия на экосистему, сохранение биологического разнообразия Саратовской области»</t>
  </si>
  <si>
    <t>Комплекс процессных мероприятий «Обеспечение охраны, защиты и воспроизводства лесов»</t>
  </si>
  <si>
    <t>6300000000</t>
  </si>
  <si>
    <t>6310100000</t>
  </si>
  <si>
    <t>Региональный проект «Повышение энергоэффективности и энергосбережения»</t>
  </si>
  <si>
    <t>6330200000</t>
  </si>
  <si>
    <t>Комплекс процессных мероприятий «Энергосбережение и повышение энергоэффективности теплоснабжения и системы коммунальной инфраструктуры»</t>
  </si>
  <si>
    <t>6400000000</t>
  </si>
  <si>
    <t>6410100000</t>
  </si>
  <si>
    <t>Региональный проект 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</si>
  <si>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6430100000</t>
  </si>
  <si>
    <t>6430200000</t>
  </si>
  <si>
    <t>6430300000</t>
  </si>
  <si>
    <t>Комплекс процессных мероприятий «Обеспечение реализации мероприятий в области гражданской обороны и защиты населения от чрезвычайных ситуаций»</t>
  </si>
  <si>
    <t>Комплекс процессных мероприятий «Обеспечение пожарной безопасности, в том числе объектов здравоохранения, социальной и культурной сферы»</t>
  </si>
  <si>
    <t>Комплекс процессных мероприятий «Повышение уровня оповещения населения и реагирования экстренных оперативных служб при чрезвычайных ситуациях и происшествиях»</t>
  </si>
  <si>
    <t>6500000000</t>
  </si>
  <si>
    <t>6530100000</t>
  </si>
  <si>
    <t>6530200000</t>
  </si>
  <si>
    <t>6530300000</t>
  </si>
  <si>
    <t>6530400000</t>
  </si>
  <si>
    <t>6530500000</t>
  </si>
  <si>
    <t>Комплекс процессных мероприятий «Организация работы, направленной на профилактику правонарушений на территории Саратовской области»</t>
  </si>
  <si>
    <t>Комплекс процессных мероприятий «Организация профилактической работы по борьбе с терроризмом и экстремизмом на территории Саратовской области»</t>
  </si>
  <si>
    <t>Комплекс процессных мероприятий «Организация работы по противодействию коррупции на территории Саратовской области»</t>
  </si>
  <si>
    <t>Комплекс процессных мероприятий «Организация мер направленных на снижение спроса на наркотики, предупреждение и пресечение преступлений в сфере незаконного оборота наркотиков»</t>
  </si>
  <si>
    <t>Комплекс процессных мероприятий «Организация профилактической работы по безнадзорности и правонарушений среди несовершеннолетних на территории Саратовской области»</t>
  </si>
  <si>
    <t>6600000000</t>
  </si>
  <si>
    <t>6610100000</t>
  </si>
  <si>
    <t>6610200000</t>
  </si>
  <si>
    <t>6610300000</t>
  </si>
  <si>
    <t>Региональный проект «Развитие инициативного бюджетирования в Саратовской области»</t>
  </si>
  <si>
    <t>Региональный проект «Обустройство мест захоронения погибших при защите Отечества»</t>
  </si>
  <si>
    <t>6630100000</t>
  </si>
  <si>
    <t>6630200000</t>
  </si>
  <si>
    <t>6630300000</t>
  </si>
  <si>
    <t>6630400000</t>
  </si>
  <si>
    <t>6630500000</t>
  </si>
  <si>
    <t>6630600000</t>
  </si>
  <si>
    <t>6630700000</t>
  </si>
  <si>
    <t>6630800000</t>
  </si>
  <si>
    <t>Комплекс процессных мероприятий «Организация межбюджетных отношений с муниципальными образованиями области с целью повышения финансовой устойчивости местных бюджетов, эффективности управления муниципальными финансами и исполнения делегированных полномочий»</t>
  </si>
  <si>
    <t>Комплекс процессных мероприятий «Управление долговыми обязательствами Саратовской области»</t>
  </si>
  <si>
    <t>Комплекс процессных мероприятий «Ведение информационных ресурсов, информационная безопасность и техническое сопровождение информационных систем обеспечения бюджетных процессов»</t>
  </si>
  <si>
    <t>Комплекс процессных мероприятий «Повышение бюджетной грамотности населения Саратовской области»</t>
  </si>
  <si>
    <t>Комплекс процессных мероприятий «Повышение уровня информационной открытости органов государственной власти и увеличение доли населения области, имеющего возможность получения официальной информации»</t>
  </si>
  <si>
    <t>Комплекс процессных мероприятий «Повышение профессионального уровня лиц, включенных в резерв управленческих кадров Губернатора Саратовской области, посредством получения дополнительного профессионального образования»</t>
  </si>
  <si>
    <t>Комплекс процессных мероприятий «Материально-техническое, информационное, профессиональное совершенствование органов местного самоуправления»</t>
  </si>
  <si>
    <t>Комплекс процессных мероприятий «Реализация установленных полномочий (функций) управления делами Правительства области»</t>
  </si>
  <si>
    <t>6700000000</t>
  </si>
  <si>
    <t>6710100000</t>
  </si>
  <si>
    <t>6730100000</t>
  </si>
  <si>
    <t>6730200000</t>
  </si>
  <si>
    <t>6730300000</t>
  </si>
  <si>
    <t>Региональный проект «Поддержка проектов развития промышленности региона»</t>
  </si>
  <si>
    <t>Комплекс процессных мероприятий «Управление развитием промышленного комплекса региона»</t>
  </si>
  <si>
    <t>Комплекс процессных мероприятий «Развитие научно-технического и инновационного потенциала в сфере промышленности региона»</t>
  </si>
  <si>
    <t>Комплекс процессных мероприятий «Создание и развитие организаций, осуществляющих финансовую поддержку промышленных предприятий, реализующих инвестиционные проекты»</t>
  </si>
  <si>
    <t>6800000000</t>
  </si>
  <si>
    <t>681EB00000</t>
  </si>
  <si>
    <t>Комплекс процессных мероприятий «Гражданско-патриотическое воспитание граждан»</t>
  </si>
  <si>
    <t>Комплекс процессных мероприятий «Военно-патриотическое воспитание граждан»</t>
  </si>
  <si>
    <t>6830100000</t>
  </si>
  <si>
    <t>6830200000</t>
  </si>
  <si>
    <t>6900000000</t>
  </si>
  <si>
    <t>Региональный проект «Формирование комфортной городской среды»</t>
  </si>
  <si>
    <t>7000000000</t>
  </si>
  <si>
    <t>7010100000</t>
  </si>
  <si>
    <t>7010300000</t>
  </si>
  <si>
    <t>7010400000</t>
  </si>
  <si>
    <t>7010500000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</si>
  <si>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</si>
  <si>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«Благоустройство сельских территорий»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</si>
  <si>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</si>
  <si>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</si>
  <si>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Региональный проект «Стимулирование развития виноградарства и виноделия»</t>
  </si>
  <si>
    <t>Региональный проект «Развитие инфраструктуры в сфере занятости населения»</t>
  </si>
  <si>
    <t>Комплекс процессных мероприятий «Снижение объемов образования отходов производства и потребления, развитие индустрии их утилизации в Саратовской области»</t>
  </si>
  <si>
    <t>Региональный проект «Содействие занятости сельского населения»</t>
  </si>
  <si>
    <t>511Y400000</t>
  </si>
  <si>
    <t>Комплекс процессных мероприятий «Развитие транспортного обслуживания жителей отдаленных районов области»</t>
  </si>
  <si>
    <t>6=5/4</t>
  </si>
  <si>
    <t>8=5/7</t>
  </si>
  <si>
    <t>Утверждено</t>
  </si>
  <si>
    <t xml:space="preserve">% исполнения </t>
  </si>
  <si>
    <t>законом о бюджете*</t>
  </si>
  <si>
    <t>сводной бюджетной росписью**</t>
  </si>
  <si>
    <t>** в соответствии с отчетом об исполнении бюджета субъекта Российской Федерации (форма по ОКУД № 0503117)</t>
  </si>
  <si>
    <t>Региональный проект «Профессионалитет»</t>
  </si>
  <si>
    <t>5110200000</t>
  </si>
  <si>
    <t>Региональный проект «Создание условий для функционирования центра обработки данных»</t>
  </si>
  <si>
    <t>5810300000</t>
  </si>
  <si>
    <t>Комплекс процессных мероприятий «Реализация мероприятий в области архитектуры и инженерно-технического проектирования, технических испытаний, исследований и анализа»</t>
  </si>
  <si>
    <t>6631100000</t>
  </si>
  <si>
    <t>Комплекс процессных мероприятий «Подготовка управленческих кадров для организаций народного хозяйства Российской Федерации»</t>
  </si>
  <si>
    <t>6910100000</t>
  </si>
  <si>
    <t>Региональный проект «Создание условий для комфортного проживания граждан Саратовской области»</t>
  </si>
  <si>
    <t>Комплекс процессных мероприятий «Материально-техническая база, методическое и информационное обеспечение»</t>
  </si>
  <si>
    <t>Региональный проект «Вовлечение в оборот и комплексная мелиорация земель сельскохозяйственного назначения»</t>
  </si>
  <si>
    <t>Региональный проект «Повышение доступности социально значимой информации»</t>
  </si>
  <si>
    <t>Региональный проект «Все лучшее детям»</t>
  </si>
  <si>
    <t>511Ю400000</t>
  </si>
  <si>
    <t>Региональный проект «Педагоги и наставники»</t>
  </si>
  <si>
    <t>511Ю600000</t>
  </si>
  <si>
    <t>511Ю900000</t>
  </si>
  <si>
    <t>Региональный проект «Поддержка семьи»</t>
  </si>
  <si>
    <t>511Я100000</t>
  </si>
  <si>
    <t>Региональный проект «Повышение уровня обеспеченности инвалидов и детей-инвалидов реабилитационными и абилитационными услугами, а также уровня профессионального развития»</t>
  </si>
  <si>
    <t>Региональный проект «Многодетная семья»</t>
  </si>
  <si>
    <t>521Я100000</t>
  </si>
  <si>
    <t>521Я200000</t>
  </si>
  <si>
    <t>Региональный проект «Старшее поколение»</t>
  </si>
  <si>
    <t>521Я400000</t>
  </si>
  <si>
    <t>Региональный проект «Расселение многоквартирных домов, находящихся под угрозой обрушения»</t>
  </si>
  <si>
    <t>Региональный проект «Инфраструктурные проекты (мероприятия) в сфере жилищно-коммунального хозяйства»</t>
  </si>
  <si>
    <t>Региональный проект «Модернизация коммунальной инфраструктуры»</t>
  </si>
  <si>
    <t>531И300000</t>
  </si>
  <si>
    <t>531Ч500000</t>
  </si>
  <si>
    <t>Региональный проект «Вода России»</t>
  </si>
  <si>
    <t>Региональный проект «Образование для рынка труда»</t>
  </si>
  <si>
    <t>541Л200000</t>
  </si>
  <si>
    <t>Региональный проект «Поддержка социально ориентированных некоммерческих организаций в области культуры»</t>
  </si>
  <si>
    <t>Региональный проект «Реализация государственной национальной политики на территории Саратовской области»</t>
  </si>
  <si>
    <t>Региональный проект «Развитие искусства и творчества»</t>
  </si>
  <si>
    <t>Региональный проект «Создание номерного фонда, инфраструктуры и новых точек притяжения»</t>
  </si>
  <si>
    <t>551П100000</t>
  </si>
  <si>
    <t>551Я500000</t>
  </si>
  <si>
    <t>Региональный проект «Семейные ценности и инфраструктура культуры»</t>
  </si>
  <si>
    <t>Комплекс процессных мероприятий «Рекламно-информационная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</si>
  <si>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561Ю100000</t>
  </si>
  <si>
    <t>Региональный проект «Россия – страна возможностей»</t>
  </si>
  <si>
    <t>571Е400000</t>
  </si>
  <si>
    <t>Региональный проект «Кадры в агропромышленном комплексе»</t>
  </si>
  <si>
    <t>581М300000</t>
  </si>
  <si>
    <t>Региональный проект «Системные меры развития международной кооперации и экспорта»</t>
  </si>
  <si>
    <t>Региональный проект «Малое и среднее предпринимательство и поддержка индивидуальной предпринимательской инициативы»</t>
  </si>
  <si>
    <t>581Э100000</t>
  </si>
  <si>
    <t>Региональный проект «Производительность труда»</t>
  </si>
  <si>
    <t>581Э200000</t>
  </si>
  <si>
    <t>591Д100000</t>
  </si>
  <si>
    <t>Региональный проект «Борьба с гепатитом С и минимизация рисков распространения данного заболевания»</t>
  </si>
  <si>
    <t>591Д500000</t>
  </si>
  <si>
    <t>591Д600000</t>
  </si>
  <si>
    <t>Региональный проект «Совершенствование экстренной медицинской помощи»</t>
  </si>
  <si>
    <t>Региональный проект «Здоровье для каждого»</t>
  </si>
  <si>
    <t>591ДА00000</t>
  </si>
  <si>
    <t>Региональный проект «Медицинские кадры»</t>
  </si>
  <si>
    <t>591ДБ00000</t>
  </si>
  <si>
    <t>Региональный проект «Охрана материнства и детства»</t>
  </si>
  <si>
    <t>591Я300000</t>
  </si>
  <si>
    <t>Региональный проект «Развитие рынка газового моторного топлива в Саратовской области»</t>
  </si>
  <si>
    <t>601И800000</t>
  </si>
  <si>
    <t>601И900000</t>
  </si>
  <si>
    <t>621Ч500000</t>
  </si>
  <si>
    <t>621Ч600000</t>
  </si>
  <si>
    <t>Региональный проект «Развитие крупнейших отдаленных малонаселенных муниципальных образований Саратовской области на 2025–2027 годы»</t>
  </si>
  <si>
    <t>Региональный проект «Мы вместе (Воспитание гармонично развитой личности)»</t>
  </si>
  <si>
    <t>681Ю200000</t>
  </si>
  <si>
    <t xml:space="preserve">591Д200000 </t>
  </si>
  <si>
    <t>591Д400000</t>
  </si>
  <si>
    <t>591Д700000</t>
  </si>
  <si>
    <t>591Я200000</t>
  </si>
  <si>
    <t xml:space="preserve">601И600000 </t>
  </si>
  <si>
    <t xml:space="preserve">691И400000 </t>
  </si>
  <si>
    <t>Региональный проект «Цифровые платформы в отраслях социальной сферы»</t>
  </si>
  <si>
    <t>511Ц200000</t>
  </si>
  <si>
    <t>531И200000</t>
  </si>
  <si>
    <t>541Л400000</t>
  </si>
  <si>
    <t>Региональный проект «Человек труда»</t>
  </si>
  <si>
    <t>Региональный проект «Развитие малого агробизнеса»</t>
  </si>
  <si>
    <t>Региональный проект «Реконструкция аэропортового комплекса Балаково (Саратовская область)»</t>
  </si>
  <si>
    <t>611Ц400000</t>
  </si>
  <si>
    <t>Региональный проект «Цифровое государственное управление»</t>
  </si>
  <si>
    <t>Региональный проект «Экономика замкнутого цикла»</t>
  </si>
  <si>
    <t>621Ч200000</t>
  </si>
  <si>
    <t>Региональный проект «Построение функционального блока обеспечения правопорядка и профилактики правонарушений аппаратно-программного комплекса «Безопасный город» на территории Саратовской области»</t>
  </si>
  <si>
    <t>Государственная программа Саратовской области «Молодежная политика Саратовской области»</t>
  </si>
  <si>
    <t>711Ю100000</t>
  </si>
  <si>
    <t>711Ю200000</t>
  </si>
  <si>
    <t>Комплекс процессных мероприятий «Обеспечение участия представителей региона в проектах в сфере молодежной политики»</t>
  </si>
  <si>
    <t>Комплекс процессных мероприятий «Гражданско-патриотическое и военно-патриотическое воспитание молодежи»</t>
  </si>
  <si>
    <t>на 1 июля 2026 года</t>
  </si>
  <si>
    <t>на 1 июля 2025 года</t>
  </si>
  <si>
    <t>*  в соответствии с Законом Саратовской области «Об областном бюджете на 2026 год и на плановый период 2027 и 2028 годов» в редакции от 25.06.2026 года</t>
  </si>
  <si>
    <t>в 1,8 раза</t>
  </si>
  <si>
    <t>в 2,4 раза</t>
  </si>
  <si>
    <t>в 9,2 раза</t>
  </si>
  <si>
    <t>в 3,1 раза</t>
  </si>
  <si>
    <t>в 1,7 раза</t>
  </si>
  <si>
    <t>в 5,8 раза</t>
  </si>
  <si>
    <t>в 1,6 раза</t>
  </si>
  <si>
    <t>в 2,2 раза</t>
  </si>
  <si>
    <t>в 3 раза</t>
  </si>
  <si>
    <t>в 2,3 раза</t>
  </si>
  <si>
    <t>в 2,1 раза</t>
  </si>
  <si>
    <t>в 1,5 раза</t>
  </si>
  <si>
    <t>в 7,9 раза</t>
  </si>
  <si>
    <t>в 2,6 раза</t>
  </si>
  <si>
    <t>в 7,4 раза</t>
  </si>
  <si>
    <t>в 2,8 раза</t>
  </si>
  <si>
    <t>в 1,9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</si>
</sst>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 ;[Red]\-#,##0.0\ "/>
    <numFmt numFmtId="166" formatCode="0000000"/>
    <numFmt numFmtId="167" formatCode="0.0"/>
  </numFmts>
  <fonts count="1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sz val="12"/>
      <color theme="0"/>
      <name val="PT Astra Serif"/>
      <family val="1"/>
      <charset val="204"/>
    </font>
    <font>
      <sz val="12"/>
      <color rgb="FF00000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5" fillId="0" borderId="0" xfId="1" applyFont="1" applyFill="1"/>
    <xf numFmtId="0" fontId="6" fillId="0" borderId="0" xfId="1" applyFont="1" applyFill="1" applyAlignment="1">
      <alignment horizontal="left"/>
    </xf>
    <xf numFmtId="0" fontId="7" fillId="0" borderId="0" xfId="1" applyFont="1" applyFill="1" applyBorder="1"/>
    <xf numFmtId="165" fontId="8" fillId="0" borderId="0" xfId="1" applyNumberFormat="1" applyFont="1" applyFill="1" applyBorder="1" applyAlignment="1">
      <alignment horizontal="center"/>
    </xf>
    <xf numFmtId="164" fontId="6" fillId="2" borderId="2" xfId="1" applyNumberFormat="1" applyFont="1" applyFill="1" applyBorder="1" applyAlignment="1">
      <alignment horizontal="center" vertical="center" wrapText="1"/>
    </xf>
    <xf numFmtId="166" fontId="6" fillId="3" borderId="2" xfId="1" applyNumberFormat="1" applyFont="1" applyFill="1" applyBorder="1" applyAlignment="1" applyProtection="1">
      <alignment horizontal="center" vertical="center"/>
      <protection hidden="1"/>
    </xf>
    <xf numFmtId="166" fontId="7" fillId="4" borderId="2" xfId="1" applyNumberFormat="1" applyFont="1" applyFill="1" applyBorder="1" applyAlignment="1" applyProtection="1">
      <alignment horizontal="center" vertical="center"/>
      <protection hidden="1"/>
    </xf>
    <xf numFmtId="166" fontId="7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6" fillId="3" borderId="2" xfId="1" applyNumberFormat="1" applyFont="1" applyFill="1" applyBorder="1" applyAlignment="1" applyProtection="1">
      <alignment vertical="center" wrapText="1"/>
      <protection hidden="1"/>
    </xf>
    <xf numFmtId="0" fontId="7" fillId="0" borderId="0" xfId="1" applyFont="1" applyFill="1"/>
    <xf numFmtId="164" fontId="6" fillId="0" borderId="0" xfId="1" applyNumberFormat="1" applyFont="1" applyFill="1"/>
    <xf numFmtId="164" fontId="5" fillId="0" borderId="0" xfId="1" applyNumberFormat="1" applyFont="1" applyFill="1"/>
    <xf numFmtId="164" fontId="6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horizontal="center" vertical="center"/>
    </xf>
    <xf numFmtId="4" fontId="5" fillId="0" borderId="0" xfId="1" applyNumberFormat="1" applyFont="1" applyFill="1"/>
    <xf numFmtId="166" fontId="7" fillId="0" borderId="2" xfId="1" applyNumberFormat="1" applyFont="1" applyFill="1" applyBorder="1" applyAlignment="1" applyProtection="1">
      <alignment horizontal="left" vertical="center" wrapText="1"/>
      <protection hidden="1"/>
    </xf>
    <xf numFmtId="0" fontId="7" fillId="0" borderId="2" xfId="1" applyFont="1" applyFill="1" applyBorder="1" applyAlignment="1">
      <alignment horizontal="left" vertical="center" wrapText="1"/>
    </xf>
    <xf numFmtId="166" fontId="7" fillId="0" borderId="2" xfId="1" applyNumberFormat="1" applyFont="1" applyFill="1" applyBorder="1" applyAlignment="1" applyProtection="1">
      <alignment horizontal="center" vertical="center"/>
      <protection hidden="1"/>
    </xf>
    <xf numFmtId="166" fontId="7" fillId="0" borderId="2" xfId="1" applyNumberFormat="1" applyFont="1" applyFill="1" applyBorder="1" applyAlignment="1" applyProtection="1">
      <alignment vertical="center" wrapText="1"/>
      <protection hidden="1"/>
    </xf>
    <xf numFmtId="0" fontId="7" fillId="0" borderId="2" xfId="1" applyFont="1" applyFill="1" applyBorder="1" applyAlignment="1">
      <alignment horizontal="center" vertical="center"/>
    </xf>
    <xf numFmtId="0" fontId="7" fillId="0" borderId="2" xfId="1" applyNumberFormat="1" applyFont="1" applyFill="1" applyBorder="1" applyAlignment="1" applyProtection="1">
      <alignment vertical="center" wrapText="1"/>
      <protection hidden="1"/>
    </xf>
    <xf numFmtId="164" fontId="7" fillId="0" borderId="2" xfId="1" applyNumberFormat="1" applyFont="1" applyFill="1" applyBorder="1" applyAlignment="1">
      <alignment horizontal="center" vertical="center"/>
    </xf>
    <xf numFmtId="166" fontId="7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Protection="1">
      <protection locked="0"/>
    </xf>
    <xf numFmtId="0" fontId="9" fillId="0" borderId="2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64" fontId="7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Alignment="1">
      <alignment horizontal="center" vertical="center"/>
    </xf>
    <xf numFmtId="164" fontId="6" fillId="0" borderId="0" xfId="1" applyNumberFormat="1" applyFont="1" applyFill="1" applyAlignment="1">
      <alignment horizontal="center" vertical="center"/>
    </xf>
    <xf numFmtId="164" fontId="7" fillId="4" borderId="2" xfId="1" applyNumberFormat="1" applyFont="1" applyFill="1" applyBorder="1" applyAlignment="1" applyProtection="1">
      <alignment horizontal="center" vertical="center"/>
      <protection hidden="1"/>
    </xf>
    <xf numFmtId="164" fontId="7" fillId="0" borderId="2" xfId="1" applyNumberFormat="1" applyFont="1" applyFill="1" applyBorder="1" applyAlignment="1">
      <alignment horizontal="center"/>
    </xf>
    <xf numFmtId="0" fontId="10" fillId="0" borderId="0" xfId="0" applyFont="1"/>
    <xf numFmtId="166" fontId="7" fillId="4" borderId="2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2" xfId="0" applyFont="1" applyBorder="1" applyAlignment="1">
      <alignment horizontal="center"/>
    </xf>
    <xf numFmtId="0" fontId="6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vertical="top" wrapText="1"/>
    </xf>
    <xf numFmtId="0" fontId="9" fillId="0" borderId="0" xfId="1" applyFont="1" applyFill="1" applyAlignment="1">
      <alignment vertical="center" wrapText="1"/>
    </xf>
    <xf numFmtId="0" fontId="5" fillId="0" borderId="0" xfId="1" applyFont="1" applyFill="1" applyAlignment="1">
      <alignment vertical="center"/>
    </xf>
    <xf numFmtId="167" fontId="11" fillId="0" borderId="0" xfId="1" applyNumberFormat="1" applyFont="1" applyFill="1" applyAlignment="1">
      <alignment vertical="top" wrapText="1"/>
    </xf>
    <xf numFmtId="4" fontId="9" fillId="3" borderId="0" xfId="1" applyNumberFormat="1" applyFont="1" applyFill="1"/>
    <xf numFmtId="0" fontId="9" fillId="3" borderId="0" xfId="1" applyFont="1" applyFill="1"/>
    <xf numFmtId="0" fontId="9" fillId="0" borderId="0" xfId="1" applyFont="1" applyFill="1"/>
    <xf numFmtId="167" fontId="12" fillId="0" borderId="0" xfId="1" applyNumberFormat="1" applyFont="1" applyFill="1" applyAlignment="1">
      <alignment vertical="top" wrapText="1"/>
    </xf>
    <xf numFmtId="0" fontId="10" fillId="0" borderId="2" xfId="0" applyFont="1" applyBorder="1"/>
    <xf numFmtId="0" fontId="13" fillId="0" borderId="0" xfId="0" applyFont="1"/>
    <xf numFmtId="0" fontId="5" fillId="4" borderId="0" xfId="1" applyFont="1" applyFill="1"/>
    <xf numFmtId="167" fontId="12" fillId="4" borderId="0" xfId="1" applyNumberFormat="1" applyFont="1" applyFill="1" applyAlignment="1">
      <alignment vertical="top" wrapText="1"/>
    </xf>
    <xf numFmtId="166" fontId="7" fillId="4" borderId="2" xfId="1" applyNumberFormat="1" applyFont="1" applyFill="1" applyBorder="1" applyAlignment="1" applyProtection="1">
      <alignment vertical="center" wrapText="1"/>
      <protection hidden="1"/>
    </xf>
    <xf numFmtId="164" fontId="12" fillId="0" borderId="2" xfId="1" applyNumberFormat="1" applyFont="1" applyFill="1" applyBorder="1" applyAlignment="1">
      <alignment horizontal="center" vertical="center"/>
    </xf>
    <xf numFmtId="164" fontId="12" fillId="4" borderId="2" xfId="1" applyNumberFormat="1" applyFont="1" applyFill="1" applyBorder="1" applyAlignment="1">
      <alignment horizontal="center" vertical="center"/>
    </xf>
    <xf numFmtId="164" fontId="11" fillId="3" borderId="2" xfId="1" applyNumberFormat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left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164" fontId="6" fillId="2" borderId="3" xfId="1" applyNumberFormat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left" vertical="center"/>
    </xf>
    <xf numFmtId="166" fontId="6" fillId="3" borderId="2" xfId="1" applyNumberFormat="1" applyFont="1" applyFill="1" applyBorder="1" applyAlignment="1" applyProtection="1">
      <alignment horizontal="center" vertical="center" wrapText="1"/>
      <protection hidden="1"/>
    </xf>
    <xf numFmtId="4" fontId="6" fillId="3" borderId="0" xfId="1" applyNumberFormat="1" applyFont="1" applyFill="1" applyAlignment="1">
      <alignment vertical="top" wrapText="1"/>
    </xf>
    <xf numFmtId="167" fontId="11" fillId="3" borderId="0" xfId="1" applyNumberFormat="1" applyFont="1" applyFill="1" applyAlignment="1">
      <alignment vertical="top" wrapText="1"/>
    </xf>
    <xf numFmtId="0" fontId="6" fillId="3" borderId="0" xfId="1" applyFont="1" applyFill="1" applyAlignment="1">
      <alignment vertical="top" wrapText="1"/>
    </xf>
    <xf numFmtId="0" fontId="5" fillId="3" borderId="0" xfId="1" applyFont="1" applyFill="1"/>
    <xf numFmtId="4" fontId="5" fillId="3" borderId="0" xfId="1" applyNumberFormat="1" applyFont="1" applyFill="1"/>
    <xf numFmtId="0" fontId="6" fillId="3" borderId="2" xfId="1" applyNumberFormat="1" applyFont="1" applyFill="1" applyBorder="1" applyAlignment="1" applyProtection="1">
      <alignment vertical="center" wrapText="1"/>
      <protection hidden="1"/>
    </xf>
    <xf numFmtId="166" fontId="6" fillId="3" borderId="2" xfId="1" applyNumberFormat="1" applyFont="1" applyFill="1" applyBorder="1" applyAlignment="1" applyProtection="1">
      <alignment horizontal="left" vertical="center" wrapText="1"/>
      <protection hidden="1"/>
    </xf>
    <xf numFmtId="0" fontId="9" fillId="3" borderId="2" xfId="1" applyFont="1" applyFill="1" applyBorder="1" applyAlignment="1">
      <alignment vertical="center"/>
    </xf>
    <xf numFmtId="0" fontId="9" fillId="0" borderId="2" xfId="1" applyFont="1" applyFill="1" applyBorder="1" applyAlignment="1">
      <alignment vertical="center"/>
    </xf>
    <xf numFmtId="166" fontId="6" fillId="0" borderId="2" xfId="1" applyNumberFormat="1" applyFont="1" applyFill="1" applyBorder="1" applyAlignment="1" applyProtection="1">
      <alignment horizontal="left" vertical="center" wrapText="1"/>
      <protection hidden="1"/>
    </xf>
    <xf numFmtId="164" fontId="6" fillId="0" borderId="2" xfId="1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2"/>
  <sheetViews>
    <sheetView showZeros="0" tabSelected="1" view="pageBreakPreview" zoomScale="85" zoomScaleNormal="70" zoomScaleSheetLayoutView="85" zoomScalePageLayoutView="55" workbookViewId="0">
      <pane xSplit="2" ySplit="6" topLeftCell="C7" activePane="bottomRight" state="frozenSplit"/>
      <selection activeCell="B1" sqref="B1"/>
      <selection pane="topRight" activeCell="D1" sqref="D1"/>
      <selection pane="bottomLeft" activeCell="B8" sqref="B8"/>
      <selection pane="bottomRight" activeCell="C123" sqref="C123"/>
    </sheetView>
  </sheetViews>
  <sheetFormatPr defaultColWidth="9" defaultRowHeight="15.75" x14ac:dyDescent="0.25"/>
  <cols>
    <col min="1" max="1" width="14.875" style="1" customWidth="1"/>
    <col min="2" max="2" width="98" style="10" customWidth="1"/>
    <col min="3" max="3" width="13.75" style="1" customWidth="1"/>
    <col min="4" max="4" width="13.875" style="1" customWidth="1"/>
    <col min="5" max="5" width="14.125" style="1" customWidth="1"/>
    <col min="6" max="6" width="12.25" style="1" customWidth="1"/>
    <col min="7" max="7" width="13.5" style="28" customWidth="1"/>
    <col min="8" max="8" width="19.125" style="1" customWidth="1"/>
    <col min="9" max="9" width="14.125" style="1" customWidth="1"/>
    <col min="10" max="10" width="12.75" style="1" bestFit="1" customWidth="1"/>
    <col min="11" max="16384" width="9" style="1"/>
  </cols>
  <sheetData>
    <row r="1" spans="1:16" ht="20.45" customHeight="1" x14ac:dyDescent="0.3">
      <c r="A1" s="54" t="s">
        <v>0</v>
      </c>
      <c r="B1" s="54"/>
      <c r="C1" s="54"/>
      <c r="D1" s="54"/>
      <c r="E1" s="54"/>
      <c r="F1" s="54"/>
      <c r="G1" s="54"/>
      <c r="H1" s="54"/>
    </row>
    <row r="2" spans="1:16" ht="24" customHeight="1" x14ac:dyDescent="0.3">
      <c r="B2" s="2"/>
      <c r="C2" s="3"/>
      <c r="D2" s="3"/>
      <c r="E2" s="3"/>
      <c r="F2" s="3"/>
      <c r="G2" s="27"/>
      <c r="H2" s="4" t="s">
        <v>1</v>
      </c>
    </row>
    <row r="3" spans="1:16" s="37" customFormat="1" ht="31.5" customHeight="1" x14ac:dyDescent="0.25">
      <c r="A3" s="55" t="s">
        <v>2</v>
      </c>
      <c r="B3" s="58" t="s">
        <v>3</v>
      </c>
      <c r="C3" s="61" t="s">
        <v>488</v>
      </c>
      <c r="D3" s="62"/>
      <c r="E3" s="62"/>
      <c r="F3" s="63"/>
      <c r="G3" s="5" t="s">
        <v>489</v>
      </c>
      <c r="H3" s="55" t="s">
        <v>4</v>
      </c>
    </row>
    <row r="4" spans="1:16" s="37" customFormat="1" ht="23.25" customHeight="1" x14ac:dyDescent="0.25">
      <c r="A4" s="56"/>
      <c r="B4" s="59"/>
      <c r="C4" s="61" t="s">
        <v>390</v>
      </c>
      <c r="D4" s="63"/>
      <c r="E4" s="55" t="s">
        <v>5</v>
      </c>
      <c r="F4" s="55" t="s">
        <v>391</v>
      </c>
      <c r="G4" s="65" t="s">
        <v>5</v>
      </c>
      <c r="H4" s="56"/>
    </row>
    <row r="5" spans="1:16" s="37" customFormat="1" ht="50.25" customHeight="1" x14ac:dyDescent="0.25">
      <c r="A5" s="57"/>
      <c r="B5" s="60"/>
      <c r="C5" s="26" t="s">
        <v>392</v>
      </c>
      <c r="D5" s="26" t="s">
        <v>393</v>
      </c>
      <c r="E5" s="57"/>
      <c r="F5" s="57"/>
      <c r="G5" s="66"/>
      <c r="H5" s="57"/>
      <c r="I5" s="38"/>
      <c r="J5" s="38"/>
      <c r="K5" s="38"/>
      <c r="L5" s="38"/>
      <c r="M5" s="38"/>
      <c r="N5" s="38"/>
      <c r="O5" s="38"/>
      <c r="P5" s="38"/>
    </row>
    <row r="6" spans="1:16" s="40" customFormat="1" ht="12.75" customHeight="1" x14ac:dyDescent="0.25">
      <c r="A6" s="25">
        <v>1</v>
      </c>
      <c r="B6" s="25">
        <v>2</v>
      </c>
      <c r="C6" s="25">
        <v>3</v>
      </c>
      <c r="D6" s="25">
        <v>4</v>
      </c>
      <c r="E6" s="25">
        <v>5</v>
      </c>
      <c r="F6" s="25" t="s">
        <v>388</v>
      </c>
      <c r="G6" s="25">
        <v>7</v>
      </c>
      <c r="H6" s="25" t="s">
        <v>389</v>
      </c>
      <c r="I6" s="39"/>
      <c r="J6" s="39"/>
      <c r="K6" s="39"/>
      <c r="L6" s="39"/>
      <c r="M6" s="39"/>
      <c r="N6" s="39"/>
      <c r="O6" s="39"/>
      <c r="P6" s="39"/>
    </row>
    <row r="7" spans="1:16" s="72" customFormat="1" x14ac:dyDescent="0.2">
      <c r="A7" s="68">
        <v>5100000000</v>
      </c>
      <c r="B7" s="9" t="s">
        <v>6</v>
      </c>
      <c r="C7" s="13">
        <f>SUM(C8:C28)</f>
        <v>57071588.70000001</v>
      </c>
      <c r="D7" s="13">
        <f t="shared" ref="D7:E7" si="0">SUM(D8:D28)</f>
        <v>57150239.500000007</v>
      </c>
      <c r="E7" s="13">
        <f t="shared" si="0"/>
        <v>28171333.199999999</v>
      </c>
      <c r="F7" s="13">
        <f>E7/D7*100</f>
        <v>49.293464815663626</v>
      </c>
      <c r="G7" s="13">
        <f>SUM(G8:G28)</f>
        <v>24453457</v>
      </c>
      <c r="H7" s="13">
        <f>E7/G7*100</f>
        <v>115.20388794107926</v>
      </c>
      <c r="I7" s="69"/>
      <c r="J7" s="70"/>
      <c r="K7" s="71"/>
      <c r="L7" s="71"/>
      <c r="M7" s="71"/>
      <c r="N7" s="71"/>
      <c r="O7" s="71"/>
      <c r="P7" s="71"/>
    </row>
    <row r="8" spans="1:16" x14ac:dyDescent="0.2">
      <c r="A8" s="18" t="s">
        <v>35</v>
      </c>
      <c r="B8" s="16" t="s">
        <v>21</v>
      </c>
      <c r="C8" s="22">
        <v>2526607.7000000002</v>
      </c>
      <c r="D8" s="22">
        <v>2526607.7000000002</v>
      </c>
      <c r="E8" s="22">
        <v>588567.19999999995</v>
      </c>
      <c r="F8" s="22">
        <f>E8/D8*100</f>
        <v>23.294760005678757</v>
      </c>
      <c r="G8" s="22">
        <v>603064.80000000005</v>
      </c>
      <c r="H8" s="22">
        <f>E8/G8*100</f>
        <v>97.596012899442968</v>
      </c>
      <c r="I8" s="38"/>
      <c r="J8" s="41"/>
      <c r="K8" s="38"/>
      <c r="L8" s="38"/>
      <c r="M8" s="38"/>
      <c r="N8" s="38"/>
      <c r="O8" s="38"/>
      <c r="P8" s="38"/>
    </row>
    <row r="9" spans="1:16" x14ac:dyDescent="0.2">
      <c r="A9" s="18" t="s">
        <v>396</v>
      </c>
      <c r="B9" s="16" t="s">
        <v>395</v>
      </c>
      <c r="C9" s="22"/>
      <c r="D9" s="22"/>
      <c r="E9" s="22"/>
      <c r="F9" s="22"/>
      <c r="G9" s="22"/>
      <c r="H9" s="51" t="e">
        <f t="shared" ref="H9:H28" si="1">E9/G9*100</f>
        <v>#DIV/0!</v>
      </c>
      <c r="I9" s="38"/>
      <c r="J9" s="41"/>
      <c r="K9" s="38"/>
      <c r="L9" s="38"/>
      <c r="M9" s="38"/>
      <c r="N9" s="38"/>
      <c r="O9" s="38"/>
      <c r="P9" s="38"/>
    </row>
    <row r="10" spans="1:16" x14ac:dyDescent="0.2">
      <c r="A10" s="18" t="s">
        <v>36</v>
      </c>
      <c r="B10" s="16" t="s">
        <v>22</v>
      </c>
      <c r="C10" s="22"/>
      <c r="D10" s="22"/>
      <c r="E10" s="22"/>
      <c r="F10" s="22"/>
      <c r="G10" s="22"/>
      <c r="H10" s="51" t="e">
        <f t="shared" si="1"/>
        <v>#DIV/0!</v>
      </c>
      <c r="I10" s="38"/>
      <c r="J10" s="41"/>
      <c r="K10" s="38"/>
      <c r="L10" s="38"/>
      <c r="M10" s="38"/>
      <c r="N10" s="38"/>
      <c r="O10" s="38"/>
      <c r="P10" s="38"/>
    </row>
    <row r="11" spans="1:16" x14ac:dyDescent="0.2">
      <c r="A11" s="18" t="s">
        <v>37</v>
      </c>
      <c r="B11" s="16" t="s">
        <v>23</v>
      </c>
      <c r="C11" s="22"/>
      <c r="D11" s="22"/>
      <c r="E11" s="22"/>
      <c r="F11" s="22"/>
      <c r="G11" s="22"/>
      <c r="H11" s="51" t="e">
        <f t="shared" si="1"/>
        <v>#DIV/0!</v>
      </c>
      <c r="I11" s="38"/>
      <c r="J11" s="41"/>
      <c r="K11" s="38"/>
      <c r="L11" s="38"/>
      <c r="M11" s="38"/>
      <c r="N11" s="38"/>
      <c r="O11" s="38"/>
      <c r="P11" s="38"/>
    </row>
    <row r="12" spans="1:16" x14ac:dyDescent="0.2">
      <c r="A12" s="18" t="s">
        <v>38</v>
      </c>
      <c r="B12" s="16" t="s">
        <v>24</v>
      </c>
      <c r="C12" s="22"/>
      <c r="D12" s="22"/>
      <c r="E12" s="22"/>
      <c r="F12" s="22"/>
      <c r="G12" s="22"/>
      <c r="H12" s="51" t="e">
        <f t="shared" si="1"/>
        <v>#DIV/0!</v>
      </c>
      <c r="I12" s="38"/>
      <c r="J12" s="41"/>
      <c r="K12" s="38"/>
      <c r="L12" s="38"/>
      <c r="M12" s="38"/>
      <c r="N12" s="38"/>
      <c r="O12" s="38"/>
      <c r="P12" s="38"/>
    </row>
    <row r="13" spans="1:16" x14ac:dyDescent="0.2">
      <c r="A13" s="18" t="s">
        <v>386</v>
      </c>
      <c r="B13" s="16" t="s">
        <v>303</v>
      </c>
      <c r="C13" s="22">
        <v>3286.5</v>
      </c>
      <c r="D13" s="22">
        <v>3286.5</v>
      </c>
      <c r="E13" s="22">
        <v>1187.3</v>
      </c>
      <c r="F13" s="22">
        <f t="shared" ref="F13:F74" si="2">E13/D13*100</f>
        <v>36.126578426897915</v>
      </c>
      <c r="G13" s="22">
        <v>658.8</v>
      </c>
      <c r="H13" s="22" t="s">
        <v>491</v>
      </c>
      <c r="I13" s="38"/>
      <c r="J13" s="41"/>
      <c r="K13" s="38"/>
      <c r="L13" s="38"/>
      <c r="M13" s="38"/>
      <c r="N13" s="38"/>
      <c r="O13" s="38"/>
      <c r="P13" s="38"/>
    </row>
    <row r="14" spans="1:16" x14ac:dyDescent="0.2">
      <c r="A14" s="18" t="s">
        <v>472</v>
      </c>
      <c r="B14" s="16" t="s">
        <v>471</v>
      </c>
      <c r="C14" s="22"/>
      <c r="D14" s="22"/>
      <c r="E14" s="22"/>
      <c r="F14" s="22"/>
      <c r="G14" s="22"/>
      <c r="H14" s="22"/>
      <c r="I14" s="38"/>
      <c r="J14" s="41"/>
      <c r="K14" s="38"/>
      <c r="L14" s="38"/>
      <c r="M14" s="38"/>
      <c r="N14" s="38"/>
      <c r="O14" s="38"/>
      <c r="P14" s="38"/>
    </row>
    <row r="15" spans="1:16" x14ac:dyDescent="0.2">
      <c r="A15" s="18" t="s">
        <v>408</v>
      </c>
      <c r="B15" s="16" t="s">
        <v>407</v>
      </c>
      <c r="C15" s="22">
        <v>5781467.5999999996</v>
      </c>
      <c r="D15" s="22">
        <v>5781467.5999999996</v>
      </c>
      <c r="E15" s="22">
        <v>2286254.7000000002</v>
      </c>
      <c r="F15" s="22">
        <f t="shared" si="2"/>
        <v>39.544538829552558</v>
      </c>
      <c r="G15" s="22">
        <v>936929.5</v>
      </c>
      <c r="H15" s="22" t="s">
        <v>492</v>
      </c>
      <c r="I15" s="38"/>
      <c r="J15" s="41"/>
      <c r="K15" s="38"/>
      <c r="L15" s="38"/>
      <c r="M15" s="38"/>
      <c r="N15" s="38"/>
      <c r="O15" s="38"/>
      <c r="P15" s="38"/>
    </row>
    <row r="16" spans="1:16" x14ac:dyDescent="0.2">
      <c r="A16" s="18" t="s">
        <v>410</v>
      </c>
      <c r="B16" s="16" t="s">
        <v>409</v>
      </c>
      <c r="C16" s="22">
        <v>2058948.2</v>
      </c>
      <c r="D16" s="22">
        <v>2083346</v>
      </c>
      <c r="E16" s="22">
        <v>1258708</v>
      </c>
      <c r="F16" s="22">
        <f t="shared" si="2"/>
        <v>60.417616660890708</v>
      </c>
      <c r="G16" s="22">
        <v>1178622.3999999999</v>
      </c>
      <c r="H16" s="22">
        <f t="shared" si="1"/>
        <v>106.79484795130317</v>
      </c>
      <c r="I16" s="38"/>
      <c r="J16" s="41"/>
      <c r="K16" s="38"/>
      <c r="L16" s="38"/>
      <c r="M16" s="38"/>
      <c r="N16" s="38"/>
      <c r="O16" s="38"/>
      <c r="P16" s="38"/>
    </row>
    <row r="17" spans="1:16" x14ac:dyDescent="0.2">
      <c r="A17" s="18" t="s">
        <v>411</v>
      </c>
      <c r="B17" s="16" t="s">
        <v>395</v>
      </c>
      <c r="C17" s="22">
        <v>251850.3</v>
      </c>
      <c r="D17" s="22">
        <v>251850.3</v>
      </c>
      <c r="E17" s="22">
        <v>87750.9</v>
      </c>
      <c r="F17" s="22">
        <f t="shared" si="2"/>
        <v>34.842483808834061</v>
      </c>
      <c r="G17" s="22">
        <v>128086.9</v>
      </c>
      <c r="H17" s="22">
        <f t="shared" si="1"/>
        <v>68.508879518514391</v>
      </c>
      <c r="I17" s="38"/>
      <c r="J17" s="41"/>
      <c r="K17" s="38"/>
      <c r="L17" s="38"/>
      <c r="M17" s="38"/>
      <c r="N17" s="38"/>
      <c r="O17" s="38"/>
      <c r="P17" s="38"/>
    </row>
    <row r="18" spans="1:16" x14ac:dyDescent="0.2">
      <c r="A18" s="18" t="s">
        <v>413</v>
      </c>
      <c r="B18" s="16" t="s">
        <v>412</v>
      </c>
      <c r="C18" s="22">
        <v>609872.80000000005</v>
      </c>
      <c r="D18" s="22">
        <v>609872.80000000005</v>
      </c>
      <c r="E18" s="22">
        <v>287280.7</v>
      </c>
      <c r="F18" s="22">
        <f t="shared" si="2"/>
        <v>47.105019276150692</v>
      </c>
      <c r="G18" s="22">
        <v>31071.7</v>
      </c>
      <c r="H18" s="22" t="s">
        <v>493</v>
      </c>
      <c r="I18" s="38"/>
      <c r="J18" s="41"/>
      <c r="K18" s="38"/>
      <c r="L18" s="38"/>
      <c r="M18" s="38"/>
      <c r="N18" s="38"/>
      <c r="O18" s="38"/>
      <c r="P18" s="38"/>
    </row>
    <row r="19" spans="1:16" ht="31.5" x14ac:dyDescent="0.2">
      <c r="A19" s="18" t="s">
        <v>39</v>
      </c>
      <c r="B19" s="16" t="s">
        <v>25</v>
      </c>
      <c r="C19" s="22">
        <v>1561376.3</v>
      </c>
      <c r="D19" s="22">
        <v>1561376.3</v>
      </c>
      <c r="E19" s="22">
        <v>732007.3</v>
      </c>
      <c r="F19" s="22">
        <f t="shared" si="2"/>
        <v>46.882183366046995</v>
      </c>
      <c r="G19" s="22">
        <v>709989.2</v>
      </c>
      <c r="H19" s="22">
        <f t="shared" si="1"/>
        <v>103.10118801807127</v>
      </c>
      <c r="I19" s="38"/>
      <c r="J19" s="41"/>
      <c r="K19" s="38"/>
      <c r="L19" s="38"/>
      <c r="M19" s="38"/>
      <c r="N19" s="38"/>
      <c r="O19" s="38"/>
      <c r="P19" s="38"/>
    </row>
    <row r="20" spans="1:16" x14ac:dyDescent="0.2">
      <c r="A20" s="18" t="s">
        <v>40</v>
      </c>
      <c r="B20" s="16" t="s">
        <v>26</v>
      </c>
      <c r="C20" s="22">
        <v>9360606.3000000007</v>
      </c>
      <c r="D20" s="22">
        <v>9360606.3000000007</v>
      </c>
      <c r="E20" s="22">
        <v>4631664.4000000004</v>
      </c>
      <c r="F20" s="22">
        <f t="shared" si="2"/>
        <v>49.480388893185264</v>
      </c>
      <c r="G20" s="22">
        <v>4129356.3</v>
      </c>
      <c r="H20" s="22">
        <f t="shared" si="1"/>
        <v>112.16431965437326</v>
      </c>
      <c r="I20" s="38"/>
      <c r="J20" s="41"/>
      <c r="K20" s="38"/>
      <c r="L20" s="38"/>
      <c r="M20" s="38"/>
      <c r="N20" s="38"/>
      <c r="O20" s="38"/>
      <c r="P20" s="38"/>
    </row>
    <row r="21" spans="1:16" x14ac:dyDescent="0.2">
      <c r="A21" s="18" t="s">
        <v>41</v>
      </c>
      <c r="B21" s="16" t="s">
        <v>27</v>
      </c>
      <c r="C21" s="22">
        <v>30765259.5</v>
      </c>
      <c r="D21" s="22">
        <v>30819512.5</v>
      </c>
      <c r="E21" s="22">
        <v>16098379.6</v>
      </c>
      <c r="F21" s="22">
        <f t="shared" si="2"/>
        <v>52.234374570331056</v>
      </c>
      <c r="G21" s="22">
        <v>14685458.9</v>
      </c>
      <c r="H21" s="22">
        <f t="shared" si="1"/>
        <v>109.6212226640054</v>
      </c>
      <c r="I21" s="38"/>
      <c r="J21" s="41"/>
      <c r="K21" s="38"/>
      <c r="L21" s="38"/>
      <c r="M21" s="38"/>
      <c r="N21" s="38"/>
      <c r="O21" s="38"/>
      <c r="P21" s="38"/>
    </row>
    <row r="22" spans="1:16" ht="31.5" x14ac:dyDescent="0.25">
      <c r="A22" s="20" t="s">
        <v>42</v>
      </c>
      <c r="B22" s="17" t="s">
        <v>28</v>
      </c>
      <c r="C22" s="22">
        <v>625501.19999999995</v>
      </c>
      <c r="D22" s="31">
        <v>625501.19999999995</v>
      </c>
      <c r="E22" s="31">
        <v>290594.7</v>
      </c>
      <c r="F22" s="22">
        <f t="shared" si="2"/>
        <v>46.457896483651837</v>
      </c>
      <c r="G22" s="22">
        <v>269971.90000000002</v>
      </c>
      <c r="H22" s="22">
        <f t="shared" si="1"/>
        <v>107.63886908230079</v>
      </c>
      <c r="I22" s="38"/>
      <c r="J22" s="41"/>
      <c r="K22" s="38"/>
      <c r="L22" s="38"/>
      <c r="M22" s="38"/>
      <c r="N22" s="38"/>
      <c r="O22" s="38"/>
      <c r="P22" s="38"/>
    </row>
    <row r="23" spans="1:16" x14ac:dyDescent="0.25">
      <c r="A23" s="20" t="s">
        <v>43</v>
      </c>
      <c r="B23" s="17" t="s">
        <v>29</v>
      </c>
      <c r="C23" s="22">
        <v>26133.5</v>
      </c>
      <c r="D23" s="31">
        <v>26133.5</v>
      </c>
      <c r="E23" s="31">
        <v>6788.4</v>
      </c>
      <c r="F23" s="22">
        <f t="shared" si="2"/>
        <v>25.975854745824321</v>
      </c>
      <c r="G23" s="22">
        <v>5451.5</v>
      </c>
      <c r="H23" s="22">
        <f t="shared" si="1"/>
        <v>124.52352563514629</v>
      </c>
      <c r="I23" s="38"/>
      <c r="J23" s="41"/>
      <c r="K23" s="38"/>
      <c r="L23" s="38"/>
      <c r="M23" s="38"/>
      <c r="N23" s="38"/>
      <c r="O23" s="38"/>
      <c r="P23" s="38"/>
    </row>
    <row r="24" spans="1:16" x14ac:dyDescent="0.25">
      <c r="A24" s="20" t="s">
        <v>44</v>
      </c>
      <c r="B24" s="17" t="s">
        <v>30</v>
      </c>
      <c r="C24" s="22">
        <v>3224066.2</v>
      </c>
      <c r="D24" s="31">
        <v>3224066.2</v>
      </c>
      <c r="E24" s="31">
        <v>1865908.6</v>
      </c>
      <c r="F24" s="22">
        <f t="shared" si="2"/>
        <v>57.874388559391242</v>
      </c>
      <c r="G24" s="22">
        <v>1763097</v>
      </c>
      <c r="H24" s="22">
        <f t="shared" si="1"/>
        <v>105.83130706932178</v>
      </c>
      <c r="I24" s="38"/>
      <c r="J24" s="41"/>
      <c r="K24" s="38"/>
      <c r="L24" s="38"/>
      <c r="M24" s="38"/>
      <c r="N24" s="38"/>
      <c r="O24" s="38"/>
      <c r="P24" s="38"/>
    </row>
    <row r="25" spans="1:16" x14ac:dyDescent="0.25">
      <c r="A25" s="20" t="s">
        <v>45</v>
      </c>
      <c r="B25" s="17" t="s">
        <v>31</v>
      </c>
      <c r="C25" s="22">
        <v>2000</v>
      </c>
      <c r="D25" s="31">
        <v>2000</v>
      </c>
      <c r="E25" s="31"/>
      <c r="F25" s="22">
        <f t="shared" si="2"/>
        <v>0</v>
      </c>
      <c r="G25" s="22"/>
      <c r="H25" s="51" t="e">
        <f t="shared" si="1"/>
        <v>#DIV/0!</v>
      </c>
      <c r="I25" s="38"/>
      <c r="J25" s="41"/>
      <c r="K25" s="38"/>
      <c r="L25" s="38"/>
      <c r="M25" s="38"/>
      <c r="N25" s="38"/>
      <c r="O25" s="38"/>
      <c r="P25" s="38"/>
    </row>
    <row r="26" spans="1:16" x14ac:dyDescent="0.25">
      <c r="A26" s="20" t="s">
        <v>46</v>
      </c>
      <c r="B26" s="17" t="s">
        <v>32</v>
      </c>
      <c r="C26" s="22">
        <v>274353.2</v>
      </c>
      <c r="D26" s="31">
        <v>274353.2</v>
      </c>
      <c r="E26" s="31">
        <v>36241.4</v>
      </c>
      <c r="F26" s="22">
        <f t="shared" si="2"/>
        <v>13.20976026523474</v>
      </c>
      <c r="G26" s="22">
        <v>11698.1</v>
      </c>
      <c r="H26" s="22" t="s">
        <v>494</v>
      </c>
      <c r="I26" s="38"/>
      <c r="J26" s="41"/>
      <c r="K26" s="38"/>
      <c r="L26" s="38"/>
      <c r="M26" s="38"/>
      <c r="N26" s="38"/>
      <c r="O26" s="38"/>
      <c r="P26" s="38"/>
    </row>
    <row r="27" spans="1:16" ht="31.5" x14ac:dyDescent="0.25">
      <c r="A27" s="20" t="s">
        <v>47</v>
      </c>
      <c r="B27" s="17" t="s">
        <v>33</v>
      </c>
      <c r="C27" s="31">
        <v>259.39999999999998</v>
      </c>
      <c r="D27" s="31">
        <v>259.39999999999998</v>
      </c>
      <c r="E27" s="31"/>
      <c r="F27" s="22"/>
      <c r="G27" s="22"/>
      <c r="H27" s="51" t="e">
        <f t="shared" si="1"/>
        <v>#DIV/0!</v>
      </c>
      <c r="I27" s="38"/>
      <c r="J27" s="41"/>
      <c r="K27" s="38"/>
      <c r="L27" s="38"/>
      <c r="M27" s="38"/>
      <c r="N27" s="38"/>
      <c r="O27" s="38"/>
      <c r="P27" s="38"/>
    </row>
    <row r="28" spans="1:16" x14ac:dyDescent="0.25">
      <c r="A28" s="20" t="s">
        <v>48</v>
      </c>
      <c r="B28" s="17" t="s">
        <v>34</v>
      </c>
      <c r="C28" s="22"/>
      <c r="D28" s="31"/>
      <c r="E28" s="31"/>
      <c r="F28" s="51" t="e">
        <f t="shared" si="2"/>
        <v>#DIV/0!</v>
      </c>
      <c r="G28" s="22"/>
      <c r="H28" s="51" t="e">
        <f t="shared" si="1"/>
        <v>#DIV/0!</v>
      </c>
      <c r="I28" s="38"/>
      <c r="J28" s="41"/>
      <c r="K28" s="38"/>
      <c r="L28" s="38"/>
      <c r="M28" s="38"/>
      <c r="N28" s="38"/>
      <c r="O28" s="38"/>
      <c r="P28" s="38"/>
    </row>
    <row r="29" spans="1:16" s="43" customFormat="1" ht="31.5" x14ac:dyDescent="0.2">
      <c r="A29" s="6">
        <v>5200000000</v>
      </c>
      <c r="B29" s="9" t="s">
        <v>49</v>
      </c>
      <c r="C29" s="13">
        <f>SUM(C30:C46)</f>
        <v>25639375.899999999</v>
      </c>
      <c r="D29" s="13">
        <f>SUM(D30:D46)</f>
        <v>25649372.799999997</v>
      </c>
      <c r="E29" s="13">
        <f>SUM(E30:E46)</f>
        <v>12635994.699999999</v>
      </c>
      <c r="F29" s="13">
        <f t="shared" si="2"/>
        <v>49.264341855563814</v>
      </c>
      <c r="G29" s="13">
        <f>SUM(G30:G46)</f>
        <v>11965764.500000002</v>
      </c>
      <c r="H29" s="13">
        <f t="shared" ref="H29:H73" si="3">E29/G29*100</f>
        <v>105.60123174745748</v>
      </c>
      <c r="I29" s="42"/>
      <c r="J29" s="70"/>
    </row>
    <row r="30" spans="1:16" s="44" customFormat="1" ht="31.5" x14ac:dyDescent="0.2">
      <c r="A30" s="18" t="s">
        <v>59</v>
      </c>
      <c r="B30" s="19" t="s">
        <v>56</v>
      </c>
      <c r="C30" s="22">
        <v>350503.2</v>
      </c>
      <c r="D30" s="22">
        <v>350503.2</v>
      </c>
      <c r="E30" s="22">
        <v>121135.5</v>
      </c>
      <c r="F30" s="22">
        <f t="shared" si="2"/>
        <v>34.560454797559622</v>
      </c>
      <c r="G30" s="22">
        <v>195937</v>
      </c>
      <c r="H30" s="22">
        <f t="shared" si="3"/>
        <v>61.823698433680221</v>
      </c>
      <c r="J30" s="41"/>
    </row>
    <row r="31" spans="1:16" s="44" customFormat="1" ht="31.5" x14ac:dyDescent="0.2">
      <c r="A31" s="18">
        <v>5212700000</v>
      </c>
      <c r="B31" s="19" t="s">
        <v>414</v>
      </c>
      <c r="C31" s="22">
        <v>50075.3</v>
      </c>
      <c r="D31" s="22">
        <v>50075.3</v>
      </c>
      <c r="E31" s="22"/>
      <c r="F31" s="22">
        <f t="shared" si="2"/>
        <v>0</v>
      </c>
      <c r="G31" s="22">
        <v>14000</v>
      </c>
      <c r="H31" s="22">
        <f t="shared" si="3"/>
        <v>0</v>
      </c>
      <c r="J31" s="41"/>
    </row>
    <row r="32" spans="1:16" s="44" customFormat="1" x14ac:dyDescent="0.2">
      <c r="A32" s="18" t="s">
        <v>416</v>
      </c>
      <c r="B32" s="19" t="s">
        <v>412</v>
      </c>
      <c r="C32" s="22">
        <v>2338843.2000000002</v>
      </c>
      <c r="D32" s="22">
        <v>2338843.2000000002</v>
      </c>
      <c r="E32" s="22">
        <v>1169422.3</v>
      </c>
      <c r="F32" s="22">
        <f t="shared" si="2"/>
        <v>50.000029929325741</v>
      </c>
      <c r="G32" s="22">
        <v>1198678.8</v>
      </c>
      <c r="H32" s="22">
        <f t="shared" si="3"/>
        <v>97.559271090804316</v>
      </c>
      <c r="J32" s="41"/>
    </row>
    <row r="33" spans="1:10" s="44" customFormat="1" x14ac:dyDescent="0.2">
      <c r="A33" s="18" t="s">
        <v>417</v>
      </c>
      <c r="B33" s="19" t="s">
        <v>415</v>
      </c>
      <c r="C33" s="22">
        <v>1988446.9</v>
      </c>
      <c r="D33" s="22">
        <v>1988446.9</v>
      </c>
      <c r="E33" s="22">
        <v>704147.3</v>
      </c>
      <c r="F33" s="22">
        <f t="shared" si="2"/>
        <v>35.411923748127251</v>
      </c>
      <c r="G33" s="22">
        <v>509697.7</v>
      </c>
      <c r="H33" s="22">
        <f t="shared" si="3"/>
        <v>138.14998576607272</v>
      </c>
      <c r="J33" s="41"/>
    </row>
    <row r="34" spans="1:10" s="44" customFormat="1" x14ac:dyDescent="0.25">
      <c r="A34" s="18" t="s">
        <v>419</v>
      </c>
      <c r="B34" s="32" t="s">
        <v>418</v>
      </c>
      <c r="C34" s="22">
        <v>1091391.7</v>
      </c>
      <c r="D34" s="22">
        <v>1091391.7</v>
      </c>
      <c r="E34" s="22">
        <v>462903.7</v>
      </c>
      <c r="F34" s="22">
        <f t="shared" si="2"/>
        <v>42.414075533101453</v>
      </c>
      <c r="G34" s="22">
        <v>272283.3</v>
      </c>
      <c r="H34" s="22" t="s">
        <v>495</v>
      </c>
      <c r="J34" s="41"/>
    </row>
    <row r="35" spans="1:10" s="44" customFormat="1" x14ac:dyDescent="0.2">
      <c r="A35" s="18" t="s">
        <v>60</v>
      </c>
      <c r="B35" s="19" t="s">
        <v>57</v>
      </c>
      <c r="C35" s="22"/>
      <c r="D35" s="22"/>
      <c r="E35" s="22"/>
      <c r="F35" s="22"/>
      <c r="G35" s="22"/>
      <c r="H35" s="51" t="e">
        <f t="shared" si="3"/>
        <v>#DIV/0!</v>
      </c>
      <c r="J35" s="41"/>
    </row>
    <row r="36" spans="1:10" s="44" customFormat="1" ht="31.5" x14ac:dyDescent="0.2">
      <c r="A36" s="18" t="s">
        <v>61</v>
      </c>
      <c r="B36" s="19" t="s">
        <v>58</v>
      </c>
      <c r="C36" s="22"/>
      <c r="D36" s="22"/>
      <c r="E36" s="22"/>
      <c r="F36" s="22"/>
      <c r="G36" s="22"/>
      <c r="H36" s="51" t="e">
        <f t="shared" si="3"/>
        <v>#DIV/0!</v>
      </c>
      <c r="J36" s="41"/>
    </row>
    <row r="37" spans="1:10" s="44" customFormat="1" x14ac:dyDescent="0.2">
      <c r="A37" s="18" t="s">
        <v>71</v>
      </c>
      <c r="B37" s="19" t="s">
        <v>62</v>
      </c>
      <c r="C37" s="22">
        <v>369229.2</v>
      </c>
      <c r="D37" s="22">
        <v>369229.2</v>
      </c>
      <c r="E37" s="22">
        <v>193795.9</v>
      </c>
      <c r="F37" s="22">
        <f t="shared" si="2"/>
        <v>52.486612651437106</v>
      </c>
      <c r="G37" s="22">
        <v>293675.59999999998</v>
      </c>
      <c r="H37" s="22">
        <f t="shared" si="3"/>
        <v>65.98978600877976</v>
      </c>
      <c r="J37" s="41"/>
    </row>
    <row r="38" spans="1:10" s="44" customFormat="1" x14ac:dyDescent="0.2">
      <c r="A38" s="18" t="s">
        <v>72</v>
      </c>
      <c r="B38" s="19" t="s">
        <v>63</v>
      </c>
      <c r="C38" s="22">
        <v>8770601.8000000007</v>
      </c>
      <c r="D38" s="22">
        <v>8780659.6999999993</v>
      </c>
      <c r="E38" s="22">
        <v>4914645.7</v>
      </c>
      <c r="F38" s="22">
        <f t="shared" si="2"/>
        <v>55.971258059346049</v>
      </c>
      <c r="G38" s="22">
        <v>4704522.5</v>
      </c>
      <c r="H38" s="22">
        <f t="shared" si="3"/>
        <v>104.46640865252532</v>
      </c>
      <c r="J38" s="41"/>
    </row>
    <row r="39" spans="1:10" s="44" customFormat="1" ht="17.25" customHeight="1" x14ac:dyDescent="0.2">
      <c r="A39" s="18" t="s">
        <v>73</v>
      </c>
      <c r="B39" s="19" t="s">
        <v>64</v>
      </c>
      <c r="C39" s="22">
        <v>1154414.7</v>
      </c>
      <c r="D39" s="22">
        <v>1154353.7</v>
      </c>
      <c r="E39" s="22">
        <v>504271</v>
      </c>
      <c r="F39" s="22">
        <f t="shared" si="2"/>
        <v>43.684271120714563</v>
      </c>
      <c r="G39" s="22">
        <v>465650.6</v>
      </c>
      <c r="H39" s="22">
        <f t="shared" si="3"/>
        <v>108.29385809875474</v>
      </c>
      <c r="J39" s="41"/>
    </row>
    <row r="40" spans="1:10" s="44" customFormat="1" x14ac:dyDescent="0.2">
      <c r="A40" s="18" t="s">
        <v>74</v>
      </c>
      <c r="B40" s="19" t="s">
        <v>65</v>
      </c>
      <c r="C40" s="22">
        <v>8894402.0999999996</v>
      </c>
      <c r="D40" s="22">
        <v>8894402.0999999996</v>
      </c>
      <c r="E40" s="22">
        <v>4394621.4000000004</v>
      </c>
      <c r="F40" s="22">
        <f t="shared" si="2"/>
        <v>49.408845592892639</v>
      </c>
      <c r="G40" s="22">
        <v>4168004.6</v>
      </c>
      <c r="H40" s="22">
        <f t="shared" si="3"/>
        <v>105.43705733914017</v>
      </c>
      <c r="J40" s="41"/>
    </row>
    <row r="41" spans="1:10" s="44" customFormat="1" ht="18" customHeight="1" x14ac:dyDescent="0.2">
      <c r="A41" s="18" t="s">
        <v>75</v>
      </c>
      <c r="B41" s="16" t="s">
        <v>66</v>
      </c>
      <c r="C41" s="22">
        <v>47275.199999999997</v>
      </c>
      <c r="D41" s="22">
        <v>47275.199999999997</v>
      </c>
      <c r="E41" s="22">
        <v>19283.7</v>
      </c>
      <c r="F41" s="22">
        <f t="shared" si="2"/>
        <v>40.790308660777747</v>
      </c>
      <c r="G41" s="22">
        <v>19956.3</v>
      </c>
      <c r="H41" s="22">
        <f t="shared" si="3"/>
        <v>96.629635754122774</v>
      </c>
      <c r="J41" s="41"/>
    </row>
    <row r="42" spans="1:10" ht="31.5" x14ac:dyDescent="0.2">
      <c r="A42" s="7" t="s">
        <v>76</v>
      </c>
      <c r="B42" s="8" t="s">
        <v>404</v>
      </c>
      <c r="C42" s="14">
        <v>63813.3</v>
      </c>
      <c r="D42" s="14">
        <v>63813.3</v>
      </c>
      <c r="E42" s="22">
        <v>16783.099999999999</v>
      </c>
      <c r="F42" s="22">
        <f t="shared" si="2"/>
        <v>26.300316705138265</v>
      </c>
      <c r="G42" s="22">
        <v>2910.8</v>
      </c>
      <c r="H42" s="22" t="s">
        <v>496</v>
      </c>
      <c r="J42" s="41"/>
    </row>
    <row r="43" spans="1:10" x14ac:dyDescent="0.2">
      <c r="A43" s="7" t="s">
        <v>77</v>
      </c>
      <c r="B43" s="8" t="s">
        <v>67</v>
      </c>
      <c r="C43" s="14">
        <v>398413.9</v>
      </c>
      <c r="D43" s="22">
        <v>398413.9</v>
      </c>
      <c r="E43" s="22">
        <v>114602.5</v>
      </c>
      <c r="F43" s="22">
        <f t="shared" si="2"/>
        <v>28.764684163880826</v>
      </c>
      <c r="G43" s="22">
        <v>100962.5</v>
      </c>
      <c r="H43" s="22">
        <f t="shared" si="3"/>
        <v>113.50996657174694</v>
      </c>
      <c r="J43" s="41"/>
    </row>
    <row r="44" spans="1:10" x14ac:dyDescent="0.2">
      <c r="A44" s="7" t="s">
        <v>78</v>
      </c>
      <c r="B44" s="8" t="s">
        <v>68</v>
      </c>
      <c r="C44" s="14">
        <v>25559.9</v>
      </c>
      <c r="D44" s="14">
        <v>25559.9</v>
      </c>
      <c r="E44" s="22">
        <v>2510.9</v>
      </c>
      <c r="F44" s="22">
        <f t="shared" si="2"/>
        <v>9.8235908591191681</v>
      </c>
      <c r="G44" s="22">
        <v>2599.9</v>
      </c>
      <c r="H44" s="22">
        <f t="shared" si="3"/>
        <v>96.57679141505443</v>
      </c>
      <c r="J44" s="41"/>
    </row>
    <row r="45" spans="1:10" x14ac:dyDescent="0.2">
      <c r="A45" s="7" t="s">
        <v>79</v>
      </c>
      <c r="B45" s="8" t="s">
        <v>69</v>
      </c>
      <c r="C45" s="14">
        <v>3260.9</v>
      </c>
      <c r="D45" s="22">
        <v>3260.9</v>
      </c>
      <c r="E45" s="22">
        <v>1271.7</v>
      </c>
      <c r="F45" s="22">
        <f t="shared" si="2"/>
        <v>38.998436014597196</v>
      </c>
      <c r="G45" s="22">
        <v>1884.9</v>
      </c>
      <c r="H45" s="22">
        <f t="shared" si="3"/>
        <v>67.467770173483999</v>
      </c>
      <c r="J45" s="41"/>
    </row>
    <row r="46" spans="1:10" ht="31.5" x14ac:dyDescent="0.2">
      <c r="A46" s="7" t="s">
        <v>80</v>
      </c>
      <c r="B46" s="8" t="s">
        <v>70</v>
      </c>
      <c r="C46" s="14">
        <v>93144.6</v>
      </c>
      <c r="D46" s="22">
        <v>93144.6</v>
      </c>
      <c r="E46" s="22">
        <v>16600</v>
      </c>
      <c r="F46" s="22">
        <f t="shared" si="2"/>
        <v>17.821752415062171</v>
      </c>
      <c r="G46" s="22">
        <v>15000</v>
      </c>
      <c r="H46" s="22">
        <f t="shared" si="3"/>
        <v>110.66666666666667</v>
      </c>
      <c r="J46" s="41"/>
    </row>
    <row r="47" spans="1:10" s="72" customFormat="1" ht="31.5" x14ac:dyDescent="0.2">
      <c r="A47" s="68">
        <v>5300000000</v>
      </c>
      <c r="B47" s="9" t="s">
        <v>9</v>
      </c>
      <c r="C47" s="13">
        <f>SUM(C48:C67)</f>
        <v>10910809.200000003</v>
      </c>
      <c r="D47" s="13">
        <f>SUM(D48:D67)</f>
        <v>10910809.200000003</v>
      </c>
      <c r="E47" s="13">
        <f>SUM(E48:E67)</f>
        <v>3242312.4</v>
      </c>
      <c r="F47" s="13">
        <f t="shared" si="2"/>
        <v>29.716516351509465</v>
      </c>
      <c r="G47" s="13">
        <f>SUM(G48:G67)</f>
        <v>3298886.9000000004</v>
      </c>
      <c r="H47" s="13">
        <f t="shared" si="3"/>
        <v>98.285042751844557</v>
      </c>
      <c r="I47" s="73"/>
      <c r="J47" s="70"/>
    </row>
    <row r="48" spans="1:10" ht="31.5" x14ac:dyDescent="0.2">
      <c r="A48" s="7" t="s">
        <v>81</v>
      </c>
      <c r="B48" s="8" t="s">
        <v>86</v>
      </c>
      <c r="C48" s="14">
        <v>179102.9</v>
      </c>
      <c r="D48" s="14">
        <v>179102.9</v>
      </c>
      <c r="E48" s="22"/>
      <c r="F48" s="22">
        <f t="shared" si="2"/>
        <v>0</v>
      </c>
      <c r="G48" s="14">
        <v>50759.1</v>
      </c>
      <c r="H48" s="22">
        <f t="shared" si="3"/>
        <v>0</v>
      </c>
      <c r="J48" s="41"/>
    </row>
    <row r="49" spans="1:10" x14ac:dyDescent="0.2">
      <c r="A49" s="7" t="s">
        <v>82</v>
      </c>
      <c r="B49" s="8" t="s">
        <v>87</v>
      </c>
      <c r="C49" s="14">
        <v>188454.5</v>
      </c>
      <c r="D49" s="14">
        <v>188454.5</v>
      </c>
      <c r="E49" s="22">
        <v>9712.5</v>
      </c>
      <c r="F49" s="22">
        <f t="shared" si="2"/>
        <v>5.1537639058764846</v>
      </c>
      <c r="G49" s="14">
        <v>10142.5</v>
      </c>
      <c r="H49" s="22">
        <f t="shared" si="3"/>
        <v>95.760414099087996</v>
      </c>
      <c r="J49" s="41"/>
    </row>
    <row r="50" spans="1:10" x14ac:dyDescent="0.2">
      <c r="A50" s="7" t="s">
        <v>83</v>
      </c>
      <c r="B50" s="8" t="s">
        <v>88</v>
      </c>
      <c r="C50" s="14"/>
      <c r="D50" s="22"/>
      <c r="E50" s="22"/>
      <c r="F50" s="51" t="e">
        <f t="shared" si="2"/>
        <v>#DIV/0!</v>
      </c>
      <c r="G50" s="14">
        <v>65235</v>
      </c>
      <c r="H50" s="22">
        <f t="shared" si="3"/>
        <v>0</v>
      </c>
      <c r="J50" s="41"/>
    </row>
    <row r="51" spans="1:10" x14ac:dyDescent="0.2">
      <c r="A51" s="7">
        <v>5310400000</v>
      </c>
      <c r="B51" s="8" t="s">
        <v>420</v>
      </c>
      <c r="C51" s="14"/>
      <c r="D51" s="22"/>
      <c r="E51" s="22"/>
      <c r="F51" s="51" t="e">
        <f t="shared" si="2"/>
        <v>#DIV/0!</v>
      </c>
      <c r="G51" s="14"/>
      <c r="H51" s="51" t="e">
        <f t="shared" si="3"/>
        <v>#DIV/0!</v>
      </c>
      <c r="J51" s="41"/>
    </row>
    <row r="52" spans="1:10" ht="31.5" x14ac:dyDescent="0.2">
      <c r="A52" s="7">
        <v>5310500000</v>
      </c>
      <c r="B52" s="8" t="s">
        <v>421</v>
      </c>
      <c r="C52" s="14">
        <v>253275</v>
      </c>
      <c r="D52" s="22">
        <v>253275</v>
      </c>
      <c r="E52" s="22">
        <v>203275</v>
      </c>
      <c r="F52" s="22">
        <f t="shared" si="2"/>
        <v>80.258612180436288</v>
      </c>
      <c r="G52" s="14"/>
      <c r="H52" s="51" t="e">
        <f t="shared" si="3"/>
        <v>#DIV/0!</v>
      </c>
      <c r="J52" s="41"/>
    </row>
    <row r="53" spans="1:10" x14ac:dyDescent="0.2">
      <c r="A53" s="33" t="s">
        <v>473</v>
      </c>
      <c r="B53" s="8" t="s">
        <v>89</v>
      </c>
      <c r="C53" s="14">
        <v>1947866</v>
      </c>
      <c r="D53" s="22">
        <v>1947866</v>
      </c>
      <c r="E53" s="22">
        <v>154973.5</v>
      </c>
      <c r="F53" s="22">
        <f t="shared" si="2"/>
        <v>7.9560657663309486</v>
      </c>
      <c r="G53" s="14"/>
      <c r="H53" s="51" t="e">
        <f t="shared" si="3"/>
        <v>#DIV/0!</v>
      </c>
      <c r="J53" s="41"/>
    </row>
    <row r="54" spans="1:10" x14ac:dyDescent="0.2">
      <c r="A54" s="7" t="s">
        <v>423</v>
      </c>
      <c r="B54" s="8" t="s">
        <v>422</v>
      </c>
      <c r="C54" s="14">
        <v>689117.3</v>
      </c>
      <c r="D54" s="22">
        <v>689117.3</v>
      </c>
      <c r="E54" s="22">
        <v>689117.3</v>
      </c>
      <c r="F54" s="22">
        <f t="shared" si="2"/>
        <v>100</v>
      </c>
      <c r="G54" s="14">
        <v>843994.1</v>
      </c>
      <c r="H54" s="22">
        <f t="shared" si="3"/>
        <v>81.649539967163292</v>
      </c>
      <c r="J54" s="41"/>
    </row>
    <row r="55" spans="1:10" x14ac:dyDescent="0.2">
      <c r="A55" s="7" t="s">
        <v>424</v>
      </c>
      <c r="B55" s="8" t="s">
        <v>425</v>
      </c>
      <c r="C55" s="14"/>
      <c r="D55" s="22"/>
      <c r="E55" s="22"/>
      <c r="F55" s="22"/>
      <c r="G55" s="14"/>
      <c r="H55" s="51" t="e">
        <f t="shared" si="3"/>
        <v>#DIV/0!</v>
      </c>
      <c r="J55" s="41"/>
    </row>
    <row r="56" spans="1:10" ht="31.5" x14ac:dyDescent="0.2">
      <c r="A56" s="7" t="s">
        <v>84</v>
      </c>
      <c r="B56" s="8" t="s">
        <v>90</v>
      </c>
      <c r="C56" s="14"/>
      <c r="D56" s="22"/>
      <c r="E56" s="22"/>
      <c r="F56" s="22"/>
      <c r="G56" s="14"/>
      <c r="H56" s="51" t="e">
        <f t="shared" si="3"/>
        <v>#DIV/0!</v>
      </c>
      <c r="J56" s="41"/>
    </row>
    <row r="57" spans="1:10" x14ac:dyDescent="0.2">
      <c r="A57" s="7" t="s">
        <v>85</v>
      </c>
      <c r="B57" s="8" t="s">
        <v>91</v>
      </c>
      <c r="C57" s="14"/>
      <c r="D57" s="14"/>
      <c r="E57" s="22"/>
      <c r="F57" s="22"/>
      <c r="G57" s="14"/>
      <c r="H57" s="51" t="e">
        <f t="shared" si="3"/>
        <v>#DIV/0!</v>
      </c>
      <c r="J57" s="41"/>
    </row>
    <row r="58" spans="1:10" ht="31.5" x14ac:dyDescent="0.2">
      <c r="A58" s="7" t="s">
        <v>92</v>
      </c>
      <c r="B58" s="8" t="s">
        <v>101</v>
      </c>
      <c r="C58" s="14">
        <v>190718.4</v>
      </c>
      <c r="D58" s="14">
        <v>190718.4</v>
      </c>
      <c r="E58" s="22">
        <v>69953.7</v>
      </c>
      <c r="F58" s="22">
        <f t="shared" si="2"/>
        <v>36.679051418216595</v>
      </c>
      <c r="G58" s="14">
        <v>64880.3</v>
      </c>
      <c r="H58" s="22">
        <f t="shared" si="3"/>
        <v>107.81963092032558</v>
      </c>
      <c r="J58" s="41"/>
    </row>
    <row r="59" spans="1:10" ht="31.5" x14ac:dyDescent="0.2">
      <c r="A59" s="7" t="s">
        <v>93</v>
      </c>
      <c r="B59" s="8" t="s">
        <v>102</v>
      </c>
      <c r="C59" s="14">
        <v>2742117.7</v>
      </c>
      <c r="D59" s="22">
        <v>2742117.7</v>
      </c>
      <c r="E59" s="22">
        <v>665410</v>
      </c>
      <c r="F59" s="22">
        <f t="shared" si="2"/>
        <v>24.266281494773182</v>
      </c>
      <c r="G59" s="14">
        <v>381245.9</v>
      </c>
      <c r="H59" s="22" t="s">
        <v>495</v>
      </c>
      <c r="J59" s="41"/>
    </row>
    <row r="60" spans="1:10" x14ac:dyDescent="0.2">
      <c r="A60" s="7" t="s">
        <v>94</v>
      </c>
      <c r="B60" s="8" t="s">
        <v>103</v>
      </c>
      <c r="C60" s="14">
        <v>81420.100000000006</v>
      </c>
      <c r="D60" s="14">
        <v>81420.100000000006</v>
      </c>
      <c r="E60" s="22">
        <v>79942.2</v>
      </c>
      <c r="F60" s="22">
        <f t="shared" si="2"/>
        <v>98.184846248039477</v>
      </c>
      <c r="G60" s="14">
        <v>60241.4</v>
      </c>
      <c r="H60" s="22">
        <f t="shared" si="3"/>
        <v>132.7030912296195</v>
      </c>
      <c r="J60" s="41"/>
    </row>
    <row r="61" spans="1:10" ht="31.5" x14ac:dyDescent="0.2">
      <c r="A61" s="7" t="s">
        <v>95</v>
      </c>
      <c r="B61" s="8" t="s">
        <v>104</v>
      </c>
      <c r="C61" s="14">
        <v>3449188.7</v>
      </c>
      <c r="D61" s="22">
        <v>3449188.7</v>
      </c>
      <c r="E61" s="22">
        <v>804582.1</v>
      </c>
      <c r="F61" s="22">
        <f t="shared" si="2"/>
        <v>23.326705784464618</v>
      </c>
      <c r="G61" s="14">
        <v>1175512.7</v>
      </c>
      <c r="H61" s="22">
        <f t="shared" si="3"/>
        <v>68.445206929708206</v>
      </c>
      <c r="J61" s="41"/>
    </row>
    <row r="62" spans="1:10" ht="31.5" x14ac:dyDescent="0.2">
      <c r="A62" s="7" t="s">
        <v>96</v>
      </c>
      <c r="B62" s="8" t="s">
        <v>105</v>
      </c>
      <c r="C62" s="14">
        <v>718799.8</v>
      </c>
      <c r="D62" s="22">
        <v>718799.8</v>
      </c>
      <c r="E62" s="22">
        <v>414542.7</v>
      </c>
      <c r="F62" s="22">
        <f t="shared" si="2"/>
        <v>57.671510203536499</v>
      </c>
      <c r="G62" s="14">
        <v>515160.7</v>
      </c>
      <c r="H62" s="22">
        <f t="shared" si="3"/>
        <v>80.468618821272671</v>
      </c>
      <c r="J62" s="41"/>
    </row>
    <row r="63" spans="1:10" ht="31.5" x14ac:dyDescent="0.2">
      <c r="A63" s="7" t="s">
        <v>97</v>
      </c>
      <c r="B63" s="8" t="s">
        <v>106</v>
      </c>
      <c r="C63" s="14">
        <v>73169</v>
      </c>
      <c r="D63" s="22">
        <v>73169</v>
      </c>
      <c r="E63" s="22">
        <v>1625.4</v>
      </c>
      <c r="F63" s="22">
        <f t="shared" si="2"/>
        <v>2.2214325739042491</v>
      </c>
      <c r="G63" s="14">
        <v>3172.4</v>
      </c>
      <c r="H63" s="22">
        <f t="shared" si="3"/>
        <v>51.235657546337151</v>
      </c>
      <c r="J63" s="41"/>
    </row>
    <row r="64" spans="1:10" ht="31.5" x14ac:dyDescent="0.2">
      <c r="A64" s="7" t="s">
        <v>98</v>
      </c>
      <c r="B64" s="8" t="s">
        <v>107</v>
      </c>
      <c r="C64" s="14">
        <v>14824.3</v>
      </c>
      <c r="D64" s="22">
        <v>14824.3</v>
      </c>
      <c r="E64" s="22">
        <v>6973.7</v>
      </c>
      <c r="F64" s="22">
        <f t="shared" si="2"/>
        <v>47.042356131486819</v>
      </c>
      <c r="G64" s="14">
        <v>4071.2</v>
      </c>
      <c r="H64" s="22" t="s">
        <v>495</v>
      </c>
      <c r="J64" s="41"/>
    </row>
    <row r="65" spans="1:10" ht="31.5" x14ac:dyDescent="0.2">
      <c r="A65" s="7" t="s">
        <v>99</v>
      </c>
      <c r="B65" s="8" t="s">
        <v>108</v>
      </c>
      <c r="C65" s="14">
        <v>164582.5</v>
      </c>
      <c r="D65" s="22">
        <v>164582.5</v>
      </c>
      <c r="E65" s="22">
        <v>34681.9</v>
      </c>
      <c r="F65" s="22">
        <f t="shared" si="2"/>
        <v>21.072653532422951</v>
      </c>
      <c r="G65" s="14">
        <v>45664.9</v>
      </c>
      <c r="H65" s="22">
        <f t="shared" si="3"/>
        <v>75.948704584921899</v>
      </c>
      <c r="J65" s="41"/>
    </row>
    <row r="66" spans="1:10" ht="47.25" x14ac:dyDescent="0.2">
      <c r="A66" s="7" t="s">
        <v>100</v>
      </c>
      <c r="B66" s="8" t="s">
        <v>109</v>
      </c>
      <c r="C66" s="14">
        <v>600</v>
      </c>
      <c r="D66" s="22">
        <v>600</v>
      </c>
      <c r="E66" s="22"/>
      <c r="F66" s="22">
        <f t="shared" si="2"/>
        <v>0</v>
      </c>
      <c r="G66" s="14"/>
      <c r="H66" s="51" t="e">
        <f t="shared" si="3"/>
        <v>#DIV/0!</v>
      </c>
      <c r="J66" s="41"/>
    </row>
    <row r="67" spans="1:10" ht="31.5" x14ac:dyDescent="0.2">
      <c r="A67" s="7">
        <v>5331000000</v>
      </c>
      <c r="B67" s="8" t="s">
        <v>399</v>
      </c>
      <c r="C67" s="14">
        <v>217573</v>
      </c>
      <c r="D67" s="22">
        <v>217573</v>
      </c>
      <c r="E67" s="22">
        <v>107522.4</v>
      </c>
      <c r="F67" s="22">
        <f t="shared" si="2"/>
        <v>49.418999600134207</v>
      </c>
      <c r="G67" s="14">
        <v>78806.7</v>
      </c>
      <c r="H67" s="22">
        <f t="shared" si="3"/>
        <v>136.43814548762984</v>
      </c>
      <c r="J67" s="41"/>
    </row>
    <row r="68" spans="1:10" s="43" customFormat="1" ht="39.75" customHeight="1" x14ac:dyDescent="0.2">
      <c r="A68" s="68">
        <v>5400000000</v>
      </c>
      <c r="B68" s="9" t="s">
        <v>20</v>
      </c>
      <c r="C68" s="13">
        <f>SUM(C69:C80)</f>
        <v>705011.19999999995</v>
      </c>
      <c r="D68" s="13">
        <f t="shared" ref="D68:E68" si="4">SUM(D69:D80)</f>
        <v>705011.19999999995</v>
      </c>
      <c r="E68" s="13">
        <f t="shared" si="4"/>
        <v>288864.2</v>
      </c>
      <c r="F68" s="13">
        <f t="shared" si="2"/>
        <v>40.972994471577195</v>
      </c>
      <c r="G68" s="13">
        <f>SUM(G69:G80)</f>
        <v>254282.5</v>
      </c>
      <c r="H68" s="13">
        <f t="shared" si="3"/>
        <v>113.59971685035346</v>
      </c>
      <c r="I68" s="42"/>
      <c r="J68" s="70"/>
    </row>
    <row r="69" spans="1:10" s="44" customFormat="1" ht="31.5" x14ac:dyDescent="0.2">
      <c r="A69" s="18" t="s">
        <v>110</v>
      </c>
      <c r="B69" s="19" t="s">
        <v>119</v>
      </c>
      <c r="C69" s="22">
        <v>2838.9</v>
      </c>
      <c r="D69" s="22">
        <v>2838.9</v>
      </c>
      <c r="E69" s="22">
        <v>100</v>
      </c>
      <c r="F69" s="22">
        <f t="shared" si="2"/>
        <v>3.5224911057099582</v>
      </c>
      <c r="G69" s="22"/>
      <c r="H69" s="51" t="e">
        <f t="shared" si="3"/>
        <v>#DIV/0!</v>
      </c>
      <c r="J69" s="41"/>
    </row>
    <row r="70" spans="1:10" s="44" customFormat="1" x14ac:dyDescent="0.2">
      <c r="A70" s="18">
        <v>5410200000</v>
      </c>
      <c r="B70" s="19" t="s">
        <v>383</v>
      </c>
      <c r="C70" s="22"/>
      <c r="D70" s="22"/>
      <c r="E70" s="22"/>
      <c r="F70" s="22"/>
      <c r="G70" s="22"/>
      <c r="H70" s="51" t="e">
        <f t="shared" si="3"/>
        <v>#DIV/0!</v>
      </c>
      <c r="J70" s="41"/>
    </row>
    <row r="71" spans="1:10" s="44" customFormat="1" x14ac:dyDescent="0.2">
      <c r="A71" s="18" t="s">
        <v>427</v>
      </c>
      <c r="B71" s="19" t="s">
        <v>426</v>
      </c>
      <c r="C71" s="22">
        <v>29849.599999999999</v>
      </c>
      <c r="D71" s="22">
        <v>29849.599999999999</v>
      </c>
      <c r="E71" s="22">
        <v>20396.3</v>
      </c>
      <c r="F71" s="22">
        <f t="shared" si="2"/>
        <v>68.330228880789022</v>
      </c>
      <c r="G71" s="22">
        <v>29699.5</v>
      </c>
      <c r="H71" s="22">
        <f t="shared" si="3"/>
        <v>68.675566928736174</v>
      </c>
      <c r="J71" s="41"/>
    </row>
    <row r="72" spans="1:10" s="44" customFormat="1" x14ac:dyDescent="0.25">
      <c r="A72" s="18" t="s">
        <v>474</v>
      </c>
      <c r="B72" s="47" t="s">
        <v>475</v>
      </c>
      <c r="C72" s="22">
        <v>1632.6</v>
      </c>
      <c r="D72" s="22">
        <v>1632.6</v>
      </c>
      <c r="E72" s="22"/>
      <c r="F72" s="22"/>
      <c r="G72" s="22"/>
      <c r="H72" s="22"/>
      <c r="J72" s="41"/>
    </row>
    <row r="73" spans="1:10" s="44" customFormat="1" x14ac:dyDescent="0.2">
      <c r="A73" s="18" t="s">
        <v>111</v>
      </c>
      <c r="B73" s="19" t="s">
        <v>120</v>
      </c>
      <c r="C73" s="22"/>
      <c r="D73" s="22"/>
      <c r="E73" s="22"/>
      <c r="F73" s="22"/>
      <c r="G73" s="22"/>
      <c r="H73" s="51" t="e">
        <f t="shared" si="3"/>
        <v>#DIV/0!</v>
      </c>
      <c r="J73" s="41"/>
    </row>
    <row r="74" spans="1:10" s="44" customFormat="1" x14ac:dyDescent="0.2">
      <c r="A74" s="18" t="s">
        <v>112</v>
      </c>
      <c r="B74" s="19" t="s">
        <v>121</v>
      </c>
      <c r="C74" s="22">
        <v>92347.7</v>
      </c>
      <c r="D74" s="22">
        <v>92347.7</v>
      </c>
      <c r="E74" s="22">
        <v>25375.4</v>
      </c>
      <c r="F74" s="22">
        <f t="shared" si="2"/>
        <v>27.478107197039019</v>
      </c>
      <c r="G74" s="22">
        <v>16097.3</v>
      </c>
      <c r="H74" s="22" t="s">
        <v>497</v>
      </c>
      <c r="J74" s="41"/>
    </row>
    <row r="75" spans="1:10" s="44" customFormat="1" x14ac:dyDescent="0.2">
      <c r="A75" s="18" t="s">
        <v>113</v>
      </c>
      <c r="B75" s="19" t="s">
        <v>122</v>
      </c>
      <c r="C75" s="22">
        <v>562215.69999999995</v>
      </c>
      <c r="D75" s="22">
        <v>562215.69999999995</v>
      </c>
      <c r="E75" s="22">
        <v>240543.8</v>
      </c>
      <c r="F75" s="22">
        <f t="shared" ref="F75:F137" si="5">E75/D75*100</f>
        <v>42.784966695167</v>
      </c>
      <c r="G75" s="22">
        <v>207275.4</v>
      </c>
      <c r="H75" s="22">
        <f t="shared" ref="H75:H80" si="6">E75/G75*100</f>
        <v>116.05033689477864</v>
      </c>
      <c r="J75" s="41"/>
    </row>
    <row r="76" spans="1:10" s="44" customFormat="1" x14ac:dyDescent="0.2">
      <c r="A76" s="18" t="s">
        <v>114</v>
      </c>
      <c r="B76" s="19" t="s">
        <v>123</v>
      </c>
      <c r="C76" s="22">
        <v>340</v>
      </c>
      <c r="D76" s="22">
        <v>340</v>
      </c>
      <c r="E76" s="22">
        <v>99</v>
      </c>
      <c r="F76" s="22">
        <f t="shared" si="5"/>
        <v>29.117647058823533</v>
      </c>
      <c r="G76" s="22"/>
      <c r="H76" s="51" t="e">
        <f t="shared" si="6"/>
        <v>#DIV/0!</v>
      </c>
      <c r="J76" s="41"/>
    </row>
    <row r="77" spans="1:10" s="44" customFormat="1" ht="31.5" x14ac:dyDescent="0.2">
      <c r="A77" s="18" t="s">
        <v>115</v>
      </c>
      <c r="B77" s="19" t="s">
        <v>124</v>
      </c>
      <c r="C77" s="22">
        <v>8110</v>
      </c>
      <c r="D77" s="22">
        <v>8110</v>
      </c>
      <c r="E77" s="22"/>
      <c r="F77" s="22">
        <f t="shared" si="5"/>
        <v>0</v>
      </c>
      <c r="G77" s="22">
        <v>104.9</v>
      </c>
      <c r="H77" s="22">
        <f t="shared" si="6"/>
        <v>0</v>
      </c>
      <c r="J77" s="41"/>
    </row>
    <row r="78" spans="1:10" x14ac:dyDescent="0.2">
      <c r="A78" s="7" t="s">
        <v>116</v>
      </c>
      <c r="B78" s="8" t="s">
        <v>125</v>
      </c>
      <c r="C78" s="14">
        <v>4020.6</v>
      </c>
      <c r="D78" s="14">
        <v>4020.6</v>
      </c>
      <c r="E78" s="14">
        <v>2347.3000000000002</v>
      </c>
      <c r="F78" s="22">
        <f t="shared" si="5"/>
        <v>58.381833557180528</v>
      </c>
      <c r="G78" s="14">
        <v>1085.5999999999999</v>
      </c>
      <c r="H78" s="22" t="s">
        <v>498</v>
      </c>
      <c r="J78" s="41"/>
    </row>
    <row r="79" spans="1:10" ht="31.5" x14ac:dyDescent="0.2">
      <c r="A79" s="7" t="s">
        <v>117</v>
      </c>
      <c r="B79" s="8" t="s">
        <v>126</v>
      </c>
      <c r="C79" s="14">
        <v>3523</v>
      </c>
      <c r="D79" s="14">
        <v>3523</v>
      </c>
      <c r="E79" s="14"/>
      <c r="F79" s="22">
        <f t="shared" si="5"/>
        <v>0</v>
      </c>
      <c r="G79" s="14"/>
      <c r="H79" s="51" t="e">
        <f t="shared" si="6"/>
        <v>#DIV/0!</v>
      </c>
      <c r="J79" s="41"/>
    </row>
    <row r="80" spans="1:10" x14ac:dyDescent="0.2">
      <c r="A80" s="7" t="s">
        <v>118</v>
      </c>
      <c r="B80" s="8" t="s">
        <v>127</v>
      </c>
      <c r="C80" s="14">
        <v>133.1</v>
      </c>
      <c r="D80" s="14">
        <v>133.1</v>
      </c>
      <c r="E80" s="14">
        <v>2.4</v>
      </c>
      <c r="F80" s="22">
        <f t="shared" si="5"/>
        <v>1.8031555221637865</v>
      </c>
      <c r="G80" s="14">
        <v>19.8</v>
      </c>
      <c r="H80" s="22">
        <f t="shared" si="6"/>
        <v>12.121212121212119</v>
      </c>
      <c r="J80" s="41"/>
    </row>
    <row r="81" spans="1:10" s="43" customFormat="1" x14ac:dyDescent="0.2">
      <c r="A81" s="6">
        <v>5500000000</v>
      </c>
      <c r="B81" s="9" t="s">
        <v>50</v>
      </c>
      <c r="C81" s="13">
        <f>SUM(C82:C107)</f>
        <v>5414303.6999999993</v>
      </c>
      <c r="D81" s="13">
        <f>SUM(D82:D107)</f>
        <v>5414303.6999999993</v>
      </c>
      <c r="E81" s="13">
        <f>SUM(E82:E107)</f>
        <v>2836402.3000000003</v>
      </c>
      <c r="F81" s="13">
        <f t="shared" si="5"/>
        <v>52.387203547521736</v>
      </c>
      <c r="G81" s="13">
        <f>SUM(G82:G107)</f>
        <v>2411382.2999999998</v>
      </c>
      <c r="H81" s="13">
        <f t="shared" ref="H81:H139" si="7">E81/G81*100</f>
        <v>117.62557517321083</v>
      </c>
      <c r="I81" s="42"/>
      <c r="J81" s="70"/>
    </row>
    <row r="82" spans="1:10" x14ac:dyDescent="0.2">
      <c r="A82" s="7" t="s">
        <v>128</v>
      </c>
      <c r="B82" s="8" t="s">
        <v>134</v>
      </c>
      <c r="C82" s="22">
        <v>43303</v>
      </c>
      <c r="D82" s="22">
        <v>43303</v>
      </c>
      <c r="E82" s="22">
        <v>43303</v>
      </c>
      <c r="F82" s="22">
        <f t="shared" si="5"/>
        <v>100</v>
      </c>
      <c r="G82" s="14">
        <v>26377</v>
      </c>
      <c r="H82" s="22" t="s">
        <v>497</v>
      </c>
      <c r="J82" s="41"/>
    </row>
    <row r="83" spans="1:10" x14ac:dyDescent="0.2">
      <c r="A83" s="7" t="s">
        <v>129</v>
      </c>
      <c r="B83" s="8" t="s">
        <v>135</v>
      </c>
      <c r="C83" s="22">
        <v>25186.5</v>
      </c>
      <c r="D83" s="22">
        <v>25186.5</v>
      </c>
      <c r="E83" s="22">
        <v>18056.400000000001</v>
      </c>
      <c r="F83" s="22">
        <f t="shared" si="5"/>
        <v>71.690786730986844</v>
      </c>
      <c r="G83" s="14">
        <v>10574</v>
      </c>
      <c r="H83" s="22" t="s">
        <v>495</v>
      </c>
      <c r="J83" s="41"/>
    </row>
    <row r="84" spans="1:10" ht="31.5" x14ac:dyDescent="0.2">
      <c r="A84" s="7">
        <v>5510300000</v>
      </c>
      <c r="B84" s="8" t="s">
        <v>428</v>
      </c>
      <c r="C84" s="22">
        <v>3200</v>
      </c>
      <c r="D84" s="22">
        <v>3200</v>
      </c>
      <c r="E84" s="22">
        <v>1050</v>
      </c>
      <c r="F84" s="22">
        <f t="shared" si="5"/>
        <v>32.8125</v>
      </c>
      <c r="G84" s="14">
        <v>1050</v>
      </c>
      <c r="H84" s="22">
        <f t="shared" si="7"/>
        <v>100</v>
      </c>
      <c r="J84" s="41"/>
    </row>
    <row r="85" spans="1:10" x14ac:dyDescent="0.2">
      <c r="A85" s="7" t="s">
        <v>130</v>
      </c>
      <c r="B85" s="8" t="s">
        <v>136</v>
      </c>
      <c r="C85" s="22">
        <v>963741.7</v>
      </c>
      <c r="D85" s="22">
        <v>963741.7</v>
      </c>
      <c r="E85" s="22">
        <v>223331.5</v>
      </c>
      <c r="F85" s="22">
        <f t="shared" si="5"/>
        <v>23.173377264883317</v>
      </c>
      <c r="G85" s="14">
        <v>230024.4</v>
      </c>
      <c r="H85" s="22">
        <f t="shared" si="7"/>
        <v>97.090352153945418</v>
      </c>
      <c r="J85" s="41"/>
    </row>
    <row r="86" spans="1:10" ht="31.5" x14ac:dyDescent="0.2">
      <c r="A86" s="7">
        <v>5510500000</v>
      </c>
      <c r="B86" s="8" t="s">
        <v>429</v>
      </c>
      <c r="C86" s="22">
        <v>9887.6</v>
      </c>
      <c r="D86" s="22">
        <v>9887.6</v>
      </c>
      <c r="E86" s="22">
        <v>500</v>
      </c>
      <c r="F86" s="22">
        <f t="shared" si="5"/>
        <v>5.0568388688862811</v>
      </c>
      <c r="G86" s="14">
        <v>3481.2</v>
      </c>
      <c r="H86" s="22">
        <f t="shared" si="7"/>
        <v>14.362863380443525</v>
      </c>
      <c r="J86" s="41"/>
    </row>
    <row r="87" spans="1:10" x14ac:dyDescent="0.2">
      <c r="A87" s="7">
        <v>5510600000</v>
      </c>
      <c r="B87" s="8" t="s">
        <v>430</v>
      </c>
      <c r="C87" s="22">
        <v>38202.300000000003</v>
      </c>
      <c r="D87" s="22">
        <v>38202.300000000003</v>
      </c>
      <c r="E87" s="22">
        <v>3202.2</v>
      </c>
      <c r="F87" s="22">
        <f t="shared" si="5"/>
        <v>8.3822178245812413</v>
      </c>
      <c r="G87" s="14">
        <v>3202.3</v>
      </c>
      <c r="H87" s="22">
        <f t="shared" si="7"/>
        <v>99.996877244480515</v>
      </c>
      <c r="J87" s="41"/>
    </row>
    <row r="88" spans="1:10" x14ac:dyDescent="0.2">
      <c r="A88" s="7" t="s">
        <v>432</v>
      </c>
      <c r="B88" s="8" t="s">
        <v>431</v>
      </c>
      <c r="C88" s="22">
        <v>140443.29999999999</v>
      </c>
      <c r="D88" s="22">
        <v>140443.29999999999</v>
      </c>
      <c r="E88" s="22">
        <v>73584.5</v>
      </c>
      <c r="F88" s="22">
        <f t="shared" si="5"/>
        <v>52.39445384721094</v>
      </c>
      <c r="G88" s="14"/>
      <c r="H88" s="51" t="e">
        <f t="shared" si="7"/>
        <v>#DIV/0!</v>
      </c>
      <c r="J88" s="41"/>
    </row>
    <row r="89" spans="1:10" x14ac:dyDescent="0.2">
      <c r="A89" s="7" t="s">
        <v>433</v>
      </c>
      <c r="B89" s="8" t="s">
        <v>434</v>
      </c>
      <c r="C89" s="22">
        <v>509856.5</v>
      </c>
      <c r="D89" s="22">
        <v>509856.5</v>
      </c>
      <c r="E89" s="22">
        <v>434260.1</v>
      </c>
      <c r="F89" s="22">
        <f t="shared" si="5"/>
        <v>85.173004561087282</v>
      </c>
      <c r="G89" s="14">
        <v>145302.39999999999</v>
      </c>
      <c r="H89" s="22" t="s">
        <v>499</v>
      </c>
      <c r="J89" s="41"/>
    </row>
    <row r="90" spans="1:10" ht="31.5" x14ac:dyDescent="0.2">
      <c r="A90" s="7" t="s">
        <v>131</v>
      </c>
      <c r="B90" s="8" t="s">
        <v>137</v>
      </c>
      <c r="C90" s="22"/>
      <c r="D90" s="22"/>
      <c r="E90" s="22"/>
      <c r="F90" s="22"/>
      <c r="G90" s="14"/>
      <c r="H90" s="51" t="e">
        <f t="shared" si="7"/>
        <v>#DIV/0!</v>
      </c>
      <c r="J90" s="41"/>
    </row>
    <row r="91" spans="1:10" ht="21.75" customHeight="1" x14ac:dyDescent="0.2">
      <c r="A91" s="7" t="s">
        <v>132</v>
      </c>
      <c r="B91" s="8" t="s">
        <v>139</v>
      </c>
      <c r="C91" s="22"/>
      <c r="D91" s="22"/>
      <c r="E91" s="22"/>
      <c r="F91" s="22"/>
      <c r="G91" s="14"/>
      <c r="H91" s="51" t="e">
        <f t="shared" si="7"/>
        <v>#DIV/0!</v>
      </c>
      <c r="J91" s="41"/>
    </row>
    <row r="92" spans="1:10" ht="31.5" x14ac:dyDescent="0.2">
      <c r="A92" s="7" t="s">
        <v>133</v>
      </c>
      <c r="B92" s="8" t="s">
        <v>138</v>
      </c>
      <c r="C92" s="22"/>
      <c r="D92" s="22"/>
      <c r="E92" s="22"/>
      <c r="F92" s="22"/>
      <c r="G92" s="14"/>
      <c r="H92" s="51" t="e">
        <f t="shared" si="7"/>
        <v>#DIV/0!</v>
      </c>
      <c r="J92" s="41"/>
    </row>
    <row r="93" spans="1:10" ht="31.5" x14ac:dyDescent="0.2">
      <c r="A93" s="7" t="s">
        <v>140</v>
      </c>
      <c r="B93" s="8" t="s">
        <v>154</v>
      </c>
      <c r="C93" s="22">
        <v>65250.3</v>
      </c>
      <c r="D93" s="22">
        <v>65250.3</v>
      </c>
      <c r="E93" s="22">
        <v>13595.6</v>
      </c>
      <c r="F93" s="22">
        <f t="shared" si="5"/>
        <v>20.836072784339688</v>
      </c>
      <c r="G93" s="14">
        <v>18763.400000000001</v>
      </c>
      <c r="H93" s="22">
        <f t="shared" si="7"/>
        <v>72.458083289808883</v>
      </c>
      <c r="J93" s="41"/>
    </row>
    <row r="94" spans="1:10" ht="31.5" x14ac:dyDescent="0.2">
      <c r="A94" s="7" t="s">
        <v>141</v>
      </c>
      <c r="B94" s="8" t="s">
        <v>155</v>
      </c>
      <c r="C94" s="22">
        <v>1200</v>
      </c>
      <c r="D94" s="22">
        <v>1200</v>
      </c>
      <c r="E94" s="22"/>
      <c r="F94" s="22">
        <f t="shared" si="5"/>
        <v>0</v>
      </c>
      <c r="G94" s="14">
        <v>347.5</v>
      </c>
      <c r="H94" s="22">
        <f t="shared" si="7"/>
        <v>0</v>
      </c>
      <c r="J94" s="41"/>
    </row>
    <row r="95" spans="1:10" ht="31.5" x14ac:dyDescent="0.2">
      <c r="A95" s="7" t="s">
        <v>142</v>
      </c>
      <c r="B95" s="8" t="s">
        <v>156</v>
      </c>
      <c r="C95" s="22">
        <v>151348.1</v>
      </c>
      <c r="D95" s="22">
        <v>151348.1</v>
      </c>
      <c r="E95" s="22">
        <v>80792.399999999994</v>
      </c>
      <c r="F95" s="22">
        <f t="shared" si="5"/>
        <v>53.381839613447404</v>
      </c>
      <c r="G95" s="14">
        <v>70120.899999999994</v>
      </c>
      <c r="H95" s="22">
        <f t="shared" si="7"/>
        <v>115.21871510491167</v>
      </c>
      <c r="J95" s="41"/>
    </row>
    <row r="96" spans="1:10" x14ac:dyDescent="0.2">
      <c r="A96" s="7" t="s">
        <v>143</v>
      </c>
      <c r="B96" s="8" t="s">
        <v>157</v>
      </c>
      <c r="C96" s="22">
        <v>306732.79999999999</v>
      </c>
      <c r="D96" s="22">
        <v>306732.79999999999</v>
      </c>
      <c r="E96" s="22">
        <v>149787.6</v>
      </c>
      <c r="F96" s="22">
        <f t="shared" si="5"/>
        <v>48.83325161182632</v>
      </c>
      <c r="G96" s="14">
        <v>140400.4</v>
      </c>
      <c r="H96" s="22">
        <f t="shared" si="7"/>
        <v>106.68602083754747</v>
      </c>
      <c r="J96" s="41"/>
    </row>
    <row r="97" spans="1:10" x14ac:dyDescent="0.2">
      <c r="A97" s="7" t="s">
        <v>144</v>
      </c>
      <c r="B97" s="8" t="s">
        <v>158</v>
      </c>
      <c r="C97" s="22">
        <v>818616.2</v>
      </c>
      <c r="D97" s="22">
        <v>818616.2</v>
      </c>
      <c r="E97" s="22">
        <v>449466.1</v>
      </c>
      <c r="F97" s="22">
        <f t="shared" si="5"/>
        <v>54.905595564808031</v>
      </c>
      <c r="G97" s="14">
        <v>435444.5</v>
      </c>
      <c r="H97" s="22">
        <f t="shared" si="7"/>
        <v>103.22006593262746</v>
      </c>
      <c r="J97" s="41"/>
    </row>
    <row r="98" spans="1:10" x14ac:dyDescent="0.2">
      <c r="A98" s="7" t="s">
        <v>145</v>
      </c>
      <c r="B98" s="8" t="s">
        <v>159</v>
      </c>
      <c r="C98" s="22">
        <v>276859.8</v>
      </c>
      <c r="D98" s="22">
        <v>276859.8</v>
      </c>
      <c r="E98" s="22">
        <v>154354.6</v>
      </c>
      <c r="F98" s="22">
        <f t="shared" si="5"/>
        <v>55.751900420357167</v>
      </c>
      <c r="G98" s="14">
        <v>166539.5</v>
      </c>
      <c r="H98" s="22">
        <f t="shared" si="7"/>
        <v>92.683477493327416</v>
      </c>
      <c r="J98" s="41"/>
    </row>
    <row r="99" spans="1:10" x14ac:dyDescent="0.2">
      <c r="A99" s="7" t="s">
        <v>146</v>
      </c>
      <c r="B99" s="8" t="s">
        <v>160</v>
      </c>
      <c r="C99" s="22">
        <v>170913.3</v>
      </c>
      <c r="D99" s="22">
        <v>170913.3</v>
      </c>
      <c r="E99" s="22">
        <v>87407.3</v>
      </c>
      <c r="F99" s="22">
        <f t="shared" si="5"/>
        <v>51.141309658171721</v>
      </c>
      <c r="G99" s="14">
        <v>85164.3</v>
      </c>
      <c r="H99" s="22">
        <f t="shared" si="7"/>
        <v>102.63373267906857</v>
      </c>
      <c r="J99" s="41"/>
    </row>
    <row r="100" spans="1:10" x14ac:dyDescent="0.2">
      <c r="A100" s="7" t="s">
        <v>147</v>
      </c>
      <c r="B100" s="8" t="s">
        <v>161</v>
      </c>
      <c r="C100" s="22">
        <v>242453.5</v>
      </c>
      <c r="D100" s="22">
        <v>242453.5</v>
      </c>
      <c r="E100" s="22">
        <v>121871.5</v>
      </c>
      <c r="F100" s="22">
        <f t="shared" si="5"/>
        <v>50.265927280901288</v>
      </c>
      <c r="G100" s="14">
        <v>129314.5</v>
      </c>
      <c r="H100" s="22">
        <f t="shared" si="7"/>
        <v>94.24426495095291</v>
      </c>
      <c r="J100" s="41"/>
    </row>
    <row r="101" spans="1:10" x14ac:dyDescent="0.2">
      <c r="A101" s="7" t="s">
        <v>148</v>
      </c>
      <c r="B101" s="8" t="s">
        <v>162</v>
      </c>
      <c r="C101" s="22">
        <v>1567352.2</v>
      </c>
      <c r="D101" s="22">
        <v>1567352.2</v>
      </c>
      <c r="E101" s="22">
        <v>918562.2</v>
      </c>
      <c r="F101" s="22">
        <f t="shared" si="5"/>
        <v>58.605985304387872</v>
      </c>
      <c r="G101" s="14">
        <v>890551.1</v>
      </c>
      <c r="H101" s="22">
        <f t="shared" si="7"/>
        <v>103.14536695311476</v>
      </c>
      <c r="J101" s="41"/>
    </row>
    <row r="102" spans="1:10" ht="31.5" x14ac:dyDescent="0.2">
      <c r="A102" s="7" t="s">
        <v>149</v>
      </c>
      <c r="B102" s="8" t="s">
        <v>163</v>
      </c>
      <c r="C102" s="22">
        <v>3666</v>
      </c>
      <c r="D102" s="22">
        <v>3666</v>
      </c>
      <c r="E102" s="22">
        <v>2250</v>
      </c>
      <c r="F102" s="22">
        <f t="shared" si="5"/>
        <v>61.374795417348608</v>
      </c>
      <c r="G102" s="14">
        <v>3666</v>
      </c>
      <c r="H102" s="22">
        <f t="shared" si="7"/>
        <v>61.374795417348608</v>
      </c>
      <c r="J102" s="41"/>
    </row>
    <row r="103" spans="1:10" x14ac:dyDescent="0.2">
      <c r="A103" s="7" t="s">
        <v>150</v>
      </c>
      <c r="B103" s="8" t="s">
        <v>164</v>
      </c>
      <c r="C103" s="22">
        <v>5750</v>
      </c>
      <c r="D103" s="22">
        <v>5750</v>
      </c>
      <c r="E103" s="22">
        <v>2318.6</v>
      </c>
      <c r="F103" s="22">
        <f t="shared" si="5"/>
        <v>40.323478260869564</v>
      </c>
      <c r="G103" s="14">
        <v>2600</v>
      </c>
      <c r="H103" s="22">
        <f t="shared" si="7"/>
        <v>89.176923076923075</v>
      </c>
      <c r="J103" s="41"/>
    </row>
    <row r="104" spans="1:10" ht="31.5" x14ac:dyDescent="0.2">
      <c r="A104" s="7" t="s">
        <v>151</v>
      </c>
      <c r="B104" s="8" t="s">
        <v>165</v>
      </c>
      <c r="C104" s="22">
        <v>46017</v>
      </c>
      <c r="D104" s="22">
        <v>46017</v>
      </c>
      <c r="E104" s="22">
        <v>40273.599999999999</v>
      </c>
      <c r="F104" s="22">
        <f t="shared" si="5"/>
        <v>87.51896038420584</v>
      </c>
      <c r="G104" s="14">
        <v>40830.300000000003</v>
      </c>
      <c r="H104" s="22">
        <f t="shared" si="7"/>
        <v>98.636551776499303</v>
      </c>
      <c r="J104" s="41"/>
    </row>
    <row r="105" spans="1:10" ht="31.5" x14ac:dyDescent="0.2">
      <c r="A105" s="7" t="s">
        <v>152</v>
      </c>
      <c r="B105" s="8" t="s">
        <v>166</v>
      </c>
      <c r="C105" s="22">
        <v>90</v>
      </c>
      <c r="D105" s="22">
        <v>90</v>
      </c>
      <c r="E105" s="22">
        <v>31.6</v>
      </c>
      <c r="F105" s="22">
        <f t="shared" si="5"/>
        <v>35.111111111111114</v>
      </c>
      <c r="G105" s="14"/>
      <c r="H105" s="51" t="e">
        <f t="shared" si="7"/>
        <v>#DIV/0!</v>
      </c>
      <c r="J105" s="41"/>
    </row>
    <row r="106" spans="1:10" x14ac:dyDescent="0.2">
      <c r="A106" s="7" t="s">
        <v>153</v>
      </c>
      <c r="B106" s="8" t="s">
        <v>167</v>
      </c>
      <c r="C106" s="22">
        <v>8600</v>
      </c>
      <c r="D106" s="22">
        <v>8600</v>
      </c>
      <c r="E106" s="22">
        <v>6321.6</v>
      </c>
      <c r="F106" s="22">
        <f t="shared" si="5"/>
        <v>73.506976744186048</v>
      </c>
      <c r="G106" s="14">
        <v>7628.6</v>
      </c>
      <c r="H106" s="22">
        <f t="shared" si="7"/>
        <v>82.86710536664657</v>
      </c>
      <c r="J106" s="41"/>
    </row>
    <row r="107" spans="1:10" ht="33" customHeight="1" x14ac:dyDescent="0.2">
      <c r="A107" s="7">
        <v>5531500000</v>
      </c>
      <c r="B107" s="8" t="s">
        <v>435</v>
      </c>
      <c r="C107" s="22">
        <v>15633.6</v>
      </c>
      <c r="D107" s="22">
        <v>15633.6</v>
      </c>
      <c r="E107" s="22">
        <v>12081.9</v>
      </c>
      <c r="F107" s="22">
        <f t="shared" si="5"/>
        <v>77.281624194043602</v>
      </c>
      <c r="G107" s="14"/>
      <c r="H107" s="51" t="e">
        <f t="shared" si="7"/>
        <v>#DIV/0!</v>
      </c>
      <c r="J107" s="41"/>
    </row>
    <row r="108" spans="1:10" s="43" customFormat="1" ht="31.5" x14ac:dyDescent="0.2">
      <c r="A108" s="6">
        <v>5600000000</v>
      </c>
      <c r="B108" s="74" t="s">
        <v>51</v>
      </c>
      <c r="C108" s="13">
        <f t="shared" ref="C108:E108" si="8">SUM(C109:C122)</f>
        <v>2802062.4999999995</v>
      </c>
      <c r="D108" s="13">
        <f t="shared" si="8"/>
        <v>2802062.4999999995</v>
      </c>
      <c r="E108" s="13">
        <f t="shared" si="8"/>
        <v>1605834.5999999996</v>
      </c>
      <c r="F108" s="13">
        <f t="shared" si="5"/>
        <v>57.309021479713593</v>
      </c>
      <c r="G108" s="13">
        <f>SUM(G109:G122)</f>
        <v>1757953.6</v>
      </c>
      <c r="H108" s="13">
        <f t="shared" si="7"/>
        <v>91.346813704297972</v>
      </c>
      <c r="I108" s="42"/>
      <c r="J108" s="70"/>
    </row>
    <row r="109" spans="1:10" s="44" customFormat="1" x14ac:dyDescent="0.2">
      <c r="A109" s="18" t="s">
        <v>173</v>
      </c>
      <c r="B109" s="21" t="s">
        <v>168</v>
      </c>
      <c r="C109" s="22">
        <v>594888.69999999995</v>
      </c>
      <c r="D109" s="22">
        <v>594888.69999999995</v>
      </c>
      <c r="E109" s="22">
        <v>220558.4</v>
      </c>
      <c r="F109" s="22">
        <f t="shared" si="5"/>
        <v>37.075573968710451</v>
      </c>
      <c r="G109" s="22">
        <v>422992.5</v>
      </c>
      <c r="H109" s="22">
        <f t="shared" si="7"/>
        <v>52.142390231505289</v>
      </c>
      <c r="J109" s="41"/>
    </row>
    <row r="110" spans="1:10" s="44" customFormat="1" x14ac:dyDescent="0.2">
      <c r="A110" s="18" t="s">
        <v>174</v>
      </c>
      <c r="B110" s="21" t="s">
        <v>169</v>
      </c>
      <c r="C110" s="22"/>
      <c r="D110" s="22"/>
      <c r="E110" s="22"/>
      <c r="F110" s="22"/>
      <c r="G110" s="22"/>
      <c r="H110" s="51" t="e">
        <f t="shared" si="7"/>
        <v>#DIV/0!</v>
      </c>
      <c r="J110" s="41"/>
    </row>
    <row r="111" spans="1:10" s="44" customFormat="1" x14ac:dyDescent="0.2">
      <c r="A111" s="18" t="s">
        <v>175</v>
      </c>
      <c r="B111" s="21" t="s">
        <v>179</v>
      </c>
      <c r="C111" s="22"/>
      <c r="D111" s="22"/>
      <c r="E111" s="22"/>
      <c r="F111" s="22"/>
      <c r="G111" s="22"/>
      <c r="H111" s="51" t="e">
        <f t="shared" si="7"/>
        <v>#DIV/0!</v>
      </c>
      <c r="J111" s="41"/>
    </row>
    <row r="112" spans="1:10" s="44" customFormat="1" x14ac:dyDescent="0.2">
      <c r="A112" s="18" t="s">
        <v>176</v>
      </c>
      <c r="B112" s="21" t="s">
        <v>170</v>
      </c>
      <c r="C112" s="22"/>
      <c r="D112" s="22"/>
      <c r="E112" s="22"/>
      <c r="F112" s="22"/>
      <c r="G112" s="22"/>
      <c r="H112" s="51" t="e">
        <f t="shared" si="7"/>
        <v>#DIV/0!</v>
      </c>
      <c r="J112" s="41"/>
    </row>
    <row r="113" spans="1:10" s="44" customFormat="1" x14ac:dyDescent="0.2">
      <c r="A113" s="18" t="s">
        <v>177</v>
      </c>
      <c r="B113" s="21" t="s">
        <v>171</v>
      </c>
      <c r="C113" s="22"/>
      <c r="D113" s="22"/>
      <c r="E113" s="22"/>
      <c r="F113" s="22"/>
      <c r="G113" s="22"/>
      <c r="H113" s="51" t="e">
        <f t="shared" si="7"/>
        <v>#DIV/0!</v>
      </c>
      <c r="J113" s="41"/>
    </row>
    <row r="114" spans="1:10" s="44" customFormat="1" x14ac:dyDescent="0.2">
      <c r="A114" s="18" t="s">
        <v>178</v>
      </c>
      <c r="B114" s="21" t="s">
        <v>172</v>
      </c>
      <c r="C114" s="22"/>
      <c r="D114" s="22"/>
      <c r="E114" s="22"/>
      <c r="F114" s="22"/>
      <c r="G114" s="22"/>
      <c r="H114" s="51" t="e">
        <f t="shared" si="7"/>
        <v>#DIV/0!</v>
      </c>
      <c r="J114" s="41"/>
    </row>
    <row r="115" spans="1:10" s="44" customFormat="1" x14ac:dyDescent="0.2">
      <c r="A115" s="18" t="s">
        <v>436</v>
      </c>
      <c r="B115" s="21" t="s">
        <v>437</v>
      </c>
      <c r="C115" s="22"/>
      <c r="D115" s="22"/>
      <c r="E115" s="22"/>
      <c r="F115" s="52" t="e">
        <f t="shared" si="5"/>
        <v>#DIV/0!</v>
      </c>
      <c r="G115" s="22">
        <v>105508.9</v>
      </c>
      <c r="H115" s="22">
        <f t="shared" si="7"/>
        <v>0</v>
      </c>
      <c r="J115" s="41"/>
    </row>
    <row r="116" spans="1:10" s="44" customFormat="1" x14ac:dyDescent="0.2">
      <c r="A116" s="18" t="s">
        <v>180</v>
      </c>
      <c r="B116" s="21" t="s">
        <v>187</v>
      </c>
      <c r="C116" s="22">
        <v>1942778.1</v>
      </c>
      <c r="D116" s="22">
        <v>1942778.1</v>
      </c>
      <c r="E116" s="22">
        <v>1246868.7</v>
      </c>
      <c r="F116" s="22">
        <f t="shared" si="5"/>
        <v>64.179676515810016</v>
      </c>
      <c r="G116" s="22">
        <v>1085601</v>
      </c>
      <c r="H116" s="22">
        <f t="shared" si="7"/>
        <v>114.85515396540717</v>
      </c>
      <c r="J116" s="41"/>
    </row>
    <row r="117" spans="1:10" s="44" customFormat="1" x14ac:dyDescent="0.2">
      <c r="A117" s="18" t="s">
        <v>181</v>
      </c>
      <c r="B117" s="21" t="s">
        <v>188</v>
      </c>
      <c r="C117" s="22">
        <v>202892.6</v>
      </c>
      <c r="D117" s="22">
        <v>202892.6</v>
      </c>
      <c r="E117" s="22">
        <v>113958.2</v>
      </c>
      <c r="F117" s="22">
        <f t="shared" si="5"/>
        <v>56.166760147979765</v>
      </c>
      <c r="G117" s="22">
        <v>95853.3</v>
      </c>
      <c r="H117" s="22">
        <f t="shared" si="7"/>
        <v>118.88813426350475</v>
      </c>
      <c r="J117" s="41"/>
    </row>
    <row r="118" spans="1:10" s="44" customFormat="1" ht="31.5" x14ac:dyDescent="0.2">
      <c r="A118" s="18" t="s">
        <v>182</v>
      </c>
      <c r="B118" s="21" t="s">
        <v>189</v>
      </c>
      <c r="C118" s="22">
        <v>39990.300000000003</v>
      </c>
      <c r="D118" s="22">
        <v>39990.300000000003</v>
      </c>
      <c r="E118" s="22">
        <v>14158.4</v>
      </c>
      <c r="F118" s="22">
        <f t="shared" si="5"/>
        <v>35.404585612010905</v>
      </c>
      <c r="G118" s="22">
        <v>6033.3</v>
      </c>
      <c r="H118" s="22" t="s">
        <v>500</v>
      </c>
      <c r="J118" s="41"/>
    </row>
    <row r="119" spans="1:10" ht="32.25" customHeight="1" x14ac:dyDescent="0.2">
      <c r="A119" s="7" t="s">
        <v>183</v>
      </c>
      <c r="B119" s="8" t="s">
        <v>190</v>
      </c>
      <c r="C119" s="22"/>
      <c r="D119" s="22"/>
      <c r="E119" s="22"/>
      <c r="F119" s="22"/>
      <c r="G119" s="14">
        <v>11643.1</v>
      </c>
      <c r="H119" s="22">
        <f t="shared" si="7"/>
        <v>0</v>
      </c>
      <c r="J119" s="41"/>
    </row>
    <row r="120" spans="1:10" ht="31.5" x14ac:dyDescent="0.2">
      <c r="A120" s="7" t="s">
        <v>184</v>
      </c>
      <c r="B120" s="8" t="s">
        <v>191</v>
      </c>
      <c r="C120" s="22">
        <v>21512.799999999999</v>
      </c>
      <c r="D120" s="22">
        <v>21512.799999999999</v>
      </c>
      <c r="E120" s="22">
        <v>10290.9</v>
      </c>
      <c r="F120" s="22">
        <f t="shared" si="5"/>
        <v>47.836171953441671</v>
      </c>
      <c r="G120" s="14">
        <v>8657.2999999999993</v>
      </c>
      <c r="H120" s="22">
        <f t="shared" si="7"/>
        <v>118.8696244787636</v>
      </c>
      <c r="J120" s="41"/>
    </row>
    <row r="121" spans="1:10" ht="19.5" customHeight="1" x14ac:dyDescent="0.2">
      <c r="A121" s="7" t="s">
        <v>185</v>
      </c>
      <c r="B121" s="8" t="s">
        <v>192</v>
      </c>
      <c r="C121" s="22"/>
      <c r="D121" s="22"/>
      <c r="E121" s="22"/>
      <c r="F121" s="51" t="e">
        <f t="shared" si="5"/>
        <v>#DIV/0!</v>
      </c>
      <c r="G121" s="14"/>
      <c r="H121" s="52" t="e">
        <f t="shared" si="7"/>
        <v>#DIV/0!</v>
      </c>
      <c r="J121" s="41"/>
    </row>
    <row r="122" spans="1:10" x14ac:dyDescent="0.2">
      <c r="A122" s="7" t="s">
        <v>186</v>
      </c>
      <c r="B122" s="8" t="s">
        <v>193</v>
      </c>
      <c r="C122" s="22"/>
      <c r="D122" s="22"/>
      <c r="E122" s="22"/>
      <c r="F122" s="51" t="e">
        <f t="shared" si="5"/>
        <v>#DIV/0!</v>
      </c>
      <c r="G122" s="14">
        <v>21664.2</v>
      </c>
      <c r="H122" s="22">
        <f t="shared" si="7"/>
        <v>0</v>
      </c>
      <c r="J122" s="41"/>
    </row>
    <row r="123" spans="1:10" s="72" customFormat="1" ht="31.5" x14ac:dyDescent="0.2">
      <c r="A123" s="68">
        <v>5700000000</v>
      </c>
      <c r="B123" s="75" t="s">
        <v>7</v>
      </c>
      <c r="C123" s="13">
        <f t="shared" ref="C123:E123" si="9">SUM(C124:C134)</f>
        <v>3188500.4000000004</v>
      </c>
      <c r="D123" s="13">
        <f t="shared" si="9"/>
        <v>3188500.4000000004</v>
      </c>
      <c r="E123" s="13">
        <f t="shared" si="9"/>
        <v>1893275.7</v>
      </c>
      <c r="F123" s="13">
        <f t="shared" si="5"/>
        <v>59.378248784287422</v>
      </c>
      <c r="G123" s="13">
        <f>SUM(G124:G134)</f>
        <v>1752089.2</v>
      </c>
      <c r="H123" s="13">
        <f t="shared" si="7"/>
        <v>108.05817991458426</v>
      </c>
      <c r="I123" s="73"/>
      <c r="J123" s="70"/>
    </row>
    <row r="124" spans="1:10" x14ac:dyDescent="0.2">
      <c r="A124" s="18" t="s">
        <v>219</v>
      </c>
      <c r="B124" s="16" t="s">
        <v>228</v>
      </c>
      <c r="C124" s="22">
        <v>1347396.9</v>
      </c>
      <c r="D124" s="22">
        <v>1347396.9</v>
      </c>
      <c r="E124" s="22">
        <v>1098645.8999999999</v>
      </c>
      <c r="F124" s="22">
        <f t="shared" si="5"/>
        <v>81.538401936355939</v>
      </c>
      <c r="G124" s="22">
        <v>1086217</v>
      </c>
      <c r="H124" s="22">
        <f t="shared" si="7"/>
        <v>101.14423729328486</v>
      </c>
      <c r="J124" s="41"/>
    </row>
    <row r="125" spans="1:10" x14ac:dyDescent="0.2">
      <c r="A125" s="18" t="s">
        <v>220</v>
      </c>
      <c r="B125" s="16" t="s">
        <v>229</v>
      </c>
      <c r="C125" s="22">
        <v>828.5</v>
      </c>
      <c r="D125" s="22">
        <v>828.5</v>
      </c>
      <c r="E125" s="22">
        <v>828.5</v>
      </c>
      <c r="F125" s="22">
        <f t="shared" si="5"/>
        <v>100</v>
      </c>
      <c r="G125" s="22">
        <v>650.4</v>
      </c>
      <c r="H125" s="22">
        <f t="shared" si="7"/>
        <v>127.38314883148831</v>
      </c>
      <c r="J125" s="41"/>
    </row>
    <row r="126" spans="1:10" x14ac:dyDescent="0.2">
      <c r="A126" s="18" t="s">
        <v>221</v>
      </c>
      <c r="B126" s="16" t="s">
        <v>230</v>
      </c>
      <c r="C126" s="22"/>
      <c r="D126" s="22"/>
      <c r="E126" s="22"/>
      <c r="F126" s="22"/>
      <c r="G126" s="22"/>
      <c r="H126" s="51" t="e">
        <f t="shared" si="7"/>
        <v>#DIV/0!</v>
      </c>
      <c r="J126" s="41"/>
    </row>
    <row r="127" spans="1:10" x14ac:dyDescent="0.2">
      <c r="A127" s="18" t="s">
        <v>222</v>
      </c>
      <c r="B127" s="16" t="s">
        <v>231</v>
      </c>
      <c r="C127" s="22">
        <v>71620.3</v>
      </c>
      <c r="D127" s="22">
        <v>71620.3</v>
      </c>
      <c r="E127" s="22">
        <v>67267.600000000006</v>
      </c>
      <c r="F127" s="22">
        <f t="shared" si="5"/>
        <v>93.922533136554861</v>
      </c>
      <c r="G127" s="22">
        <v>59898.3</v>
      </c>
      <c r="H127" s="22">
        <f t="shared" si="7"/>
        <v>112.30302028605152</v>
      </c>
      <c r="J127" s="41"/>
    </row>
    <row r="128" spans="1:10" ht="31.5" x14ac:dyDescent="0.2">
      <c r="A128" s="7" t="s">
        <v>223</v>
      </c>
      <c r="B128" s="8" t="s">
        <v>405</v>
      </c>
      <c r="C128" s="22">
        <v>546652.6</v>
      </c>
      <c r="D128" s="22">
        <v>546652.6</v>
      </c>
      <c r="E128" s="22">
        <v>268990.09999999998</v>
      </c>
      <c r="F128" s="22">
        <f t="shared" si="5"/>
        <v>49.206772271823091</v>
      </c>
      <c r="G128" s="14">
        <v>227630.8</v>
      </c>
      <c r="H128" s="22">
        <f t="shared" si="7"/>
        <v>118.16946564348936</v>
      </c>
      <c r="J128" s="41"/>
    </row>
    <row r="129" spans="1:10" x14ac:dyDescent="0.2">
      <c r="A129" s="7" t="s">
        <v>224</v>
      </c>
      <c r="B129" s="8" t="s">
        <v>382</v>
      </c>
      <c r="C129" s="22"/>
      <c r="D129" s="22"/>
      <c r="E129" s="22"/>
      <c r="F129" s="51" t="e">
        <f t="shared" si="5"/>
        <v>#DIV/0!</v>
      </c>
      <c r="G129" s="14"/>
      <c r="H129" s="51" t="e">
        <f t="shared" si="7"/>
        <v>#DIV/0!</v>
      </c>
      <c r="J129" s="41"/>
    </row>
    <row r="130" spans="1:10" x14ac:dyDescent="0.2">
      <c r="A130" s="7">
        <v>5710700000</v>
      </c>
      <c r="B130" s="8" t="s">
        <v>476</v>
      </c>
      <c r="C130" s="22">
        <v>248314.6</v>
      </c>
      <c r="D130" s="22">
        <v>248314.6</v>
      </c>
      <c r="E130" s="22">
        <v>2656.9</v>
      </c>
      <c r="F130" s="22"/>
      <c r="G130" s="14"/>
      <c r="H130" s="51"/>
      <c r="J130" s="41"/>
    </row>
    <row r="131" spans="1:10" x14ac:dyDescent="0.2">
      <c r="A131" s="7" t="s">
        <v>438</v>
      </c>
      <c r="B131" s="8" t="s">
        <v>439</v>
      </c>
      <c r="C131" s="22">
        <v>33208.699999999997</v>
      </c>
      <c r="D131" s="22">
        <v>33208.699999999997</v>
      </c>
      <c r="E131" s="22"/>
      <c r="F131" s="22">
        <f t="shared" si="5"/>
        <v>0</v>
      </c>
      <c r="G131" s="14"/>
      <c r="H131" s="51" t="e">
        <f t="shared" si="7"/>
        <v>#DIV/0!</v>
      </c>
      <c r="J131" s="41"/>
    </row>
    <row r="132" spans="1:10" x14ac:dyDescent="0.2">
      <c r="A132" s="7" t="s">
        <v>225</v>
      </c>
      <c r="B132" s="8" t="s">
        <v>205</v>
      </c>
      <c r="C132" s="22"/>
      <c r="D132" s="22"/>
      <c r="E132" s="22"/>
      <c r="F132" s="22"/>
      <c r="G132" s="14"/>
      <c r="H132" s="51" t="e">
        <f t="shared" si="7"/>
        <v>#DIV/0!</v>
      </c>
      <c r="J132" s="41"/>
    </row>
    <row r="133" spans="1:10" x14ac:dyDescent="0.2">
      <c r="A133" s="7" t="s">
        <v>226</v>
      </c>
      <c r="B133" s="8" t="s">
        <v>232</v>
      </c>
      <c r="C133" s="22"/>
      <c r="D133" s="22"/>
      <c r="E133" s="22"/>
      <c r="F133" s="22"/>
      <c r="G133" s="14"/>
      <c r="H133" s="51" t="e">
        <f t="shared" si="7"/>
        <v>#DIV/0!</v>
      </c>
      <c r="J133" s="41"/>
    </row>
    <row r="134" spans="1:10" ht="31.5" x14ac:dyDescent="0.2">
      <c r="A134" s="7" t="s">
        <v>227</v>
      </c>
      <c r="B134" s="8" t="s">
        <v>233</v>
      </c>
      <c r="C134" s="22">
        <v>940478.8</v>
      </c>
      <c r="D134" s="22">
        <v>940478.8</v>
      </c>
      <c r="E134" s="22">
        <v>454886.7</v>
      </c>
      <c r="F134" s="22">
        <f t="shared" si="5"/>
        <v>48.367565542147254</v>
      </c>
      <c r="G134" s="14">
        <v>377692.7</v>
      </c>
      <c r="H134" s="22">
        <f t="shared" si="7"/>
        <v>120.43830870969971</v>
      </c>
      <c r="J134" s="41"/>
    </row>
    <row r="135" spans="1:10" s="72" customFormat="1" ht="31.5" x14ac:dyDescent="0.2">
      <c r="A135" s="6">
        <v>5800000000</v>
      </c>
      <c r="B135" s="75" t="s">
        <v>194</v>
      </c>
      <c r="C135" s="13">
        <f>SUM(C136:C151)</f>
        <v>2796449.1</v>
      </c>
      <c r="D135" s="13">
        <f t="shared" ref="D135:E135" si="10">SUM(D136:D151)</f>
        <v>2796449.1</v>
      </c>
      <c r="E135" s="13">
        <f t="shared" si="10"/>
        <v>1010348.2000000001</v>
      </c>
      <c r="F135" s="13">
        <f t="shared" si="5"/>
        <v>36.129683175710227</v>
      </c>
      <c r="G135" s="13">
        <f>SUM(G136:G151)</f>
        <v>1461529.7000000002</v>
      </c>
      <c r="H135" s="13">
        <f t="shared" si="7"/>
        <v>69.129501781592253</v>
      </c>
      <c r="I135" s="73"/>
      <c r="J135" s="70"/>
    </row>
    <row r="136" spans="1:10" x14ac:dyDescent="0.2">
      <c r="A136" s="18" t="s">
        <v>195</v>
      </c>
      <c r="B136" s="16" t="s">
        <v>201</v>
      </c>
      <c r="C136" s="22">
        <v>3545.9</v>
      </c>
      <c r="D136" s="22">
        <v>3545.9</v>
      </c>
      <c r="E136" s="22">
        <v>1063.8</v>
      </c>
      <c r="F136" s="22">
        <f t="shared" si="5"/>
        <v>30.000846047547867</v>
      </c>
      <c r="G136" s="22">
        <v>469.9</v>
      </c>
      <c r="H136" s="22" t="s">
        <v>500</v>
      </c>
      <c r="J136" s="41"/>
    </row>
    <row r="137" spans="1:10" x14ac:dyDescent="0.2">
      <c r="A137" s="18" t="s">
        <v>196</v>
      </c>
      <c r="B137" s="16" t="s">
        <v>202</v>
      </c>
      <c r="C137" s="22">
        <v>1888608.6</v>
      </c>
      <c r="D137" s="22">
        <v>1888608.6</v>
      </c>
      <c r="E137" s="22">
        <v>545300</v>
      </c>
      <c r="F137" s="22">
        <f t="shared" si="5"/>
        <v>28.873107958949245</v>
      </c>
      <c r="G137" s="22">
        <v>1038870.9</v>
      </c>
      <c r="H137" s="22">
        <f t="shared" si="7"/>
        <v>52.489678938932641</v>
      </c>
      <c r="J137" s="41"/>
    </row>
    <row r="138" spans="1:10" x14ac:dyDescent="0.2">
      <c r="A138" s="18" t="s">
        <v>398</v>
      </c>
      <c r="B138" s="16" t="s">
        <v>397</v>
      </c>
      <c r="C138" s="22"/>
      <c r="D138" s="22"/>
      <c r="E138" s="22"/>
      <c r="F138" s="22"/>
      <c r="G138" s="22"/>
      <c r="H138" s="51" t="e">
        <f t="shared" si="7"/>
        <v>#DIV/0!</v>
      </c>
      <c r="J138" s="41"/>
    </row>
    <row r="139" spans="1:10" ht="31.5" x14ac:dyDescent="0.2">
      <c r="A139" s="18" t="s">
        <v>197</v>
      </c>
      <c r="B139" s="16" t="s">
        <v>203</v>
      </c>
      <c r="C139" s="22"/>
      <c r="D139" s="22"/>
      <c r="E139" s="22"/>
      <c r="F139" s="22"/>
      <c r="G139" s="22"/>
      <c r="H139" s="51" t="e">
        <f t="shared" si="7"/>
        <v>#DIV/0!</v>
      </c>
      <c r="J139" s="41"/>
    </row>
    <row r="140" spans="1:10" x14ac:dyDescent="0.2">
      <c r="A140" s="18" t="s">
        <v>198</v>
      </c>
      <c r="B140" s="16" t="s">
        <v>204</v>
      </c>
      <c r="C140" s="22"/>
      <c r="D140" s="22"/>
      <c r="E140" s="22"/>
      <c r="F140" s="22"/>
      <c r="G140" s="22"/>
      <c r="H140" s="51" t="e">
        <f t="shared" ref="H140:H151" si="11">E140/G140*100</f>
        <v>#DIV/0!</v>
      </c>
      <c r="J140" s="41"/>
    </row>
    <row r="141" spans="1:10" x14ac:dyDescent="0.2">
      <c r="A141" s="18" t="s">
        <v>199</v>
      </c>
      <c r="B141" s="16" t="s">
        <v>205</v>
      </c>
      <c r="C141" s="22"/>
      <c r="D141" s="22"/>
      <c r="E141" s="22"/>
      <c r="F141" s="22"/>
      <c r="G141" s="22"/>
      <c r="H141" s="51" t="e">
        <f t="shared" si="11"/>
        <v>#DIV/0!</v>
      </c>
      <c r="J141" s="41"/>
    </row>
    <row r="142" spans="1:10" x14ac:dyDescent="0.2">
      <c r="A142" s="18" t="s">
        <v>440</v>
      </c>
      <c r="B142" s="16" t="s">
        <v>441</v>
      </c>
      <c r="C142" s="22"/>
      <c r="D142" s="22"/>
      <c r="E142" s="22"/>
      <c r="F142" s="51" t="e">
        <f t="shared" ref="F142:F207" si="12">E142/D142*100</f>
        <v>#DIV/0!</v>
      </c>
      <c r="G142" s="22"/>
      <c r="H142" s="51" t="e">
        <f t="shared" si="11"/>
        <v>#DIV/0!</v>
      </c>
      <c r="J142" s="41"/>
    </row>
    <row r="143" spans="1:10" x14ac:dyDescent="0.2">
      <c r="A143" s="7" t="s">
        <v>200</v>
      </c>
      <c r="B143" s="8" t="s">
        <v>206</v>
      </c>
      <c r="C143" s="22"/>
      <c r="D143" s="22"/>
      <c r="E143" s="22"/>
      <c r="F143" s="22"/>
      <c r="G143" s="14"/>
      <c r="H143" s="51" t="e">
        <f t="shared" si="11"/>
        <v>#DIV/0!</v>
      </c>
      <c r="J143" s="41"/>
    </row>
    <row r="144" spans="1:10" ht="31.5" x14ac:dyDescent="0.2">
      <c r="A144" s="7" t="s">
        <v>443</v>
      </c>
      <c r="B144" s="8" t="s">
        <v>442</v>
      </c>
      <c r="C144" s="22">
        <v>46370.2</v>
      </c>
      <c r="D144" s="22">
        <v>46370.2</v>
      </c>
      <c r="E144" s="22">
        <v>43470.2</v>
      </c>
      <c r="F144" s="22">
        <f t="shared" si="12"/>
        <v>93.745983411760136</v>
      </c>
      <c r="G144" s="14"/>
      <c r="H144" s="51" t="e">
        <f t="shared" si="11"/>
        <v>#DIV/0!</v>
      </c>
      <c r="J144" s="41"/>
    </row>
    <row r="145" spans="1:10" x14ac:dyDescent="0.2">
      <c r="A145" s="7" t="s">
        <v>445</v>
      </c>
      <c r="B145" s="8" t="s">
        <v>444</v>
      </c>
      <c r="C145" s="22">
        <v>18145.8</v>
      </c>
      <c r="D145" s="22">
        <v>18145.8</v>
      </c>
      <c r="E145" s="22">
        <v>18145.8</v>
      </c>
      <c r="F145" s="22">
        <f t="shared" si="12"/>
        <v>100</v>
      </c>
      <c r="G145" s="14">
        <v>16925</v>
      </c>
      <c r="H145" s="22">
        <f t="shared" si="11"/>
        <v>107.21299852289512</v>
      </c>
      <c r="J145" s="41"/>
    </row>
    <row r="146" spans="1:10" ht="31.5" x14ac:dyDescent="0.2">
      <c r="A146" s="7" t="s">
        <v>207</v>
      </c>
      <c r="B146" s="8" t="s">
        <v>213</v>
      </c>
      <c r="C146" s="22">
        <v>73732.7</v>
      </c>
      <c r="D146" s="22">
        <v>73732.7</v>
      </c>
      <c r="E146" s="22">
        <v>33688</v>
      </c>
      <c r="F146" s="22">
        <f t="shared" si="12"/>
        <v>45.689361707898939</v>
      </c>
      <c r="G146" s="14">
        <v>30627</v>
      </c>
      <c r="H146" s="22">
        <f t="shared" si="11"/>
        <v>109.99444934208378</v>
      </c>
      <c r="J146" s="41"/>
    </row>
    <row r="147" spans="1:10" ht="31.5" x14ac:dyDescent="0.2">
      <c r="A147" s="7" t="s">
        <v>208</v>
      </c>
      <c r="B147" s="8" t="s">
        <v>214</v>
      </c>
      <c r="C147" s="22">
        <v>44973.3</v>
      </c>
      <c r="D147" s="22">
        <v>44973.3</v>
      </c>
      <c r="E147" s="22">
        <v>100</v>
      </c>
      <c r="F147" s="22">
        <f t="shared" si="12"/>
        <v>0.2223541523526181</v>
      </c>
      <c r="G147" s="14">
        <v>29307.3</v>
      </c>
      <c r="H147" s="22">
        <f t="shared" si="11"/>
        <v>0.34121191648497134</v>
      </c>
      <c r="J147" s="41"/>
    </row>
    <row r="148" spans="1:10" ht="31.5" x14ac:dyDescent="0.2">
      <c r="A148" s="7" t="s">
        <v>209</v>
      </c>
      <c r="B148" s="8" t="s">
        <v>215</v>
      </c>
      <c r="C148" s="22">
        <v>3200</v>
      </c>
      <c r="D148" s="22">
        <v>3200</v>
      </c>
      <c r="E148" s="22">
        <v>1672.4</v>
      </c>
      <c r="F148" s="22">
        <f t="shared" si="12"/>
        <v>52.262500000000003</v>
      </c>
      <c r="G148" s="14">
        <v>1009.8</v>
      </c>
      <c r="H148" s="22" t="s">
        <v>495</v>
      </c>
      <c r="J148" s="41"/>
    </row>
    <row r="149" spans="1:10" ht="31.5" x14ac:dyDescent="0.2">
      <c r="A149" s="7" t="s">
        <v>210</v>
      </c>
      <c r="B149" s="8" t="s">
        <v>216</v>
      </c>
      <c r="C149" s="22"/>
      <c r="D149" s="22"/>
      <c r="E149" s="22"/>
      <c r="F149" s="22"/>
      <c r="G149" s="14"/>
      <c r="H149" s="51" t="e">
        <f t="shared" si="11"/>
        <v>#DIV/0!</v>
      </c>
      <c r="J149" s="41"/>
    </row>
    <row r="150" spans="1:10" x14ac:dyDescent="0.2">
      <c r="A150" s="7" t="s">
        <v>211</v>
      </c>
      <c r="B150" s="8" t="s">
        <v>217</v>
      </c>
      <c r="C150" s="22">
        <v>38170</v>
      </c>
      <c r="D150" s="22">
        <v>38170</v>
      </c>
      <c r="E150" s="22">
        <v>19050</v>
      </c>
      <c r="F150" s="22">
        <f t="shared" si="12"/>
        <v>49.908304951532614</v>
      </c>
      <c r="G150" s="14">
        <v>22352.799999999999</v>
      </c>
      <c r="H150" s="22">
        <f t="shared" si="11"/>
        <v>85.22422246877349</v>
      </c>
      <c r="J150" s="41"/>
    </row>
    <row r="151" spans="1:10" ht="31.5" x14ac:dyDescent="0.2">
      <c r="A151" s="7" t="s">
        <v>212</v>
      </c>
      <c r="B151" s="8" t="s">
        <v>218</v>
      </c>
      <c r="C151" s="22">
        <v>679702.6</v>
      </c>
      <c r="D151" s="22">
        <v>679702.6</v>
      </c>
      <c r="E151" s="22">
        <v>347858</v>
      </c>
      <c r="F151" s="22">
        <f t="shared" si="12"/>
        <v>51.177971071465663</v>
      </c>
      <c r="G151" s="14">
        <v>321967</v>
      </c>
      <c r="H151" s="22">
        <f t="shared" si="11"/>
        <v>108.04150735944988</v>
      </c>
      <c r="J151" s="41"/>
    </row>
    <row r="152" spans="1:10" s="43" customFormat="1" x14ac:dyDescent="0.2">
      <c r="A152" s="68">
        <v>5900000000</v>
      </c>
      <c r="B152" s="74" t="s">
        <v>8</v>
      </c>
      <c r="C152" s="13">
        <f>SUM(C153:C180)</f>
        <v>33108785.299999997</v>
      </c>
      <c r="D152" s="13">
        <f>SUM(D153:D180)</f>
        <v>33353868.200000003</v>
      </c>
      <c r="E152" s="13">
        <f>SUM(E153:E180)</f>
        <v>19023112.300000001</v>
      </c>
      <c r="F152" s="13">
        <f t="shared" si="12"/>
        <v>57.034201208482315</v>
      </c>
      <c r="G152" s="13">
        <f>SUM(G153:G180)</f>
        <v>18051237.199999999</v>
      </c>
      <c r="H152" s="13">
        <f t="shared" ref="H152:H209" si="13">E152/G152*100</f>
        <v>105.38398055065169</v>
      </c>
      <c r="I152" s="42"/>
      <c r="J152" s="70"/>
    </row>
    <row r="153" spans="1:10" x14ac:dyDescent="0.2">
      <c r="A153" s="18" t="s">
        <v>234</v>
      </c>
      <c r="B153" s="21" t="s">
        <v>252</v>
      </c>
      <c r="C153" s="22">
        <v>50532</v>
      </c>
      <c r="D153" s="22">
        <v>50532</v>
      </c>
      <c r="E153" s="22">
        <v>50029.1</v>
      </c>
      <c r="F153" s="22">
        <f t="shared" si="12"/>
        <v>99.004789044565825</v>
      </c>
      <c r="G153" s="22">
        <v>38448.800000000003</v>
      </c>
      <c r="H153" s="22">
        <f t="shared" si="13"/>
        <v>130.11875533176587</v>
      </c>
      <c r="J153" s="41"/>
    </row>
    <row r="154" spans="1:10" x14ac:dyDescent="0.2">
      <c r="A154" s="18" t="s">
        <v>235</v>
      </c>
      <c r="B154" s="21" t="s">
        <v>254</v>
      </c>
      <c r="C154" s="22">
        <v>1156017.1000000001</v>
      </c>
      <c r="D154" s="22">
        <v>1289892.1000000001</v>
      </c>
      <c r="E154" s="22">
        <v>422389.1</v>
      </c>
      <c r="F154" s="22">
        <f t="shared" si="12"/>
        <v>32.746080079101183</v>
      </c>
      <c r="G154" s="22">
        <v>288084.3</v>
      </c>
      <c r="H154" s="22">
        <f t="shared" si="13"/>
        <v>146.61996505883869</v>
      </c>
      <c r="J154" s="41"/>
    </row>
    <row r="155" spans="1:10" x14ac:dyDescent="0.2">
      <c r="A155" s="18" t="s">
        <v>446</v>
      </c>
      <c r="B155" s="21" t="s">
        <v>261</v>
      </c>
      <c r="C155" s="22">
        <v>1189703</v>
      </c>
      <c r="D155" s="22">
        <v>1294423</v>
      </c>
      <c r="E155" s="22">
        <v>1201545.1000000001</v>
      </c>
      <c r="F155" s="22">
        <f t="shared" si="12"/>
        <v>92.824764393092522</v>
      </c>
      <c r="G155" s="22">
        <v>1581276.9</v>
      </c>
      <c r="H155" s="22">
        <f t="shared" si="13"/>
        <v>75.985749238479372</v>
      </c>
      <c r="J155" s="41"/>
    </row>
    <row r="156" spans="1:10" x14ac:dyDescent="0.2">
      <c r="A156" s="23" t="s">
        <v>465</v>
      </c>
      <c r="B156" s="21" t="s">
        <v>257</v>
      </c>
      <c r="C156" s="22">
        <v>270152.5</v>
      </c>
      <c r="D156" s="22">
        <v>270152.5</v>
      </c>
      <c r="E156" s="22">
        <v>185443.4</v>
      </c>
      <c r="F156" s="22">
        <f t="shared" si="12"/>
        <v>68.643969609757448</v>
      </c>
      <c r="G156" s="22">
        <v>199925.8</v>
      </c>
      <c r="H156" s="22">
        <f t="shared" si="13"/>
        <v>92.756112517744086</v>
      </c>
      <c r="J156" s="41"/>
    </row>
    <row r="157" spans="1:10" x14ac:dyDescent="0.2">
      <c r="A157" s="23" t="s">
        <v>466</v>
      </c>
      <c r="B157" s="21" t="s">
        <v>253</v>
      </c>
      <c r="C157" s="22">
        <v>84670.7</v>
      </c>
      <c r="D157" s="22">
        <v>84670.7</v>
      </c>
      <c r="E157" s="22">
        <v>79361.7</v>
      </c>
      <c r="F157" s="22">
        <f t="shared" si="12"/>
        <v>93.729826256308257</v>
      </c>
      <c r="G157" s="22">
        <v>133220.6</v>
      </c>
      <c r="H157" s="22">
        <f t="shared" si="13"/>
        <v>59.571642824007697</v>
      </c>
      <c r="J157" s="41"/>
    </row>
    <row r="158" spans="1:10" ht="18.75" customHeight="1" x14ac:dyDescent="0.2">
      <c r="A158" s="18" t="s">
        <v>448</v>
      </c>
      <c r="B158" s="21" t="s">
        <v>447</v>
      </c>
      <c r="C158" s="22">
        <v>82880</v>
      </c>
      <c r="D158" s="22">
        <v>82880</v>
      </c>
      <c r="E158" s="22">
        <v>65689.7</v>
      </c>
      <c r="F158" s="22">
        <f t="shared" si="12"/>
        <v>79.258807915057915</v>
      </c>
      <c r="G158" s="22">
        <v>76603.8</v>
      </c>
      <c r="H158" s="22">
        <f t="shared" si="13"/>
        <v>85.752534469569383</v>
      </c>
      <c r="J158" s="41"/>
    </row>
    <row r="159" spans="1:10" x14ac:dyDescent="0.2">
      <c r="A159" s="18" t="s">
        <v>449</v>
      </c>
      <c r="B159" s="21" t="s">
        <v>450</v>
      </c>
      <c r="C159" s="22">
        <v>231406.7</v>
      </c>
      <c r="D159" s="22">
        <v>231406.7</v>
      </c>
      <c r="E159" s="22">
        <v>231406.7</v>
      </c>
      <c r="F159" s="22">
        <f t="shared" si="12"/>
        <v>100</v>
      </c>
      <c r="G159" s="22">
        <v>227233.5</v>
      </c>
      <c r="H159" s="22">
        <f t="shared" si="13"/>
        <v>101.83652498421228</v>
      </c>
      <c r="J159" s="41"/>
    </row>
    <row r="160" spans="1:10" x14ac:dyDescent="0.2">
      <c r="A160" s="23" t="s">
        <v>467</v>
      </c>
      <c r="B160" s="21" t="s">
        <v>255</v>
      </c>
      <c r="C160" s="22">
        <v>38440.9</v>
      </c>
      <c r="D160" s="22">
        <v>38440.9</v>
      </c>
      <c r="E160" s="22">
        <v>38440.9</v>
      </c>
      <c r="F160" s="22">
        <f t="shared" si="12"/>
        <v>100</v>
      </c>
      <c r="G160" s="22">
        <v>24480.3</v>
      </c>
      <c r="H160" s="22" t="s">
        <v>497</v>
      </c>
      <c r="J160" s="41"/>
    </row>
    <row r="161" spans="1:10" x14ac:dyDescent="0.2">
      <c r="A161" s="18" t="s">
        <v>452</v>
      </c>
      <c r="B161" s="21" t="s">
        <v>451</v>
      </c>
      <c r="C161" s="22">
        <v>8242</v>
      </c>
      <c r="D161" s="22">
        <v>8242</v>
      </c>
      <c r="E161" s="22">
        <v>7694.9</v>
      </c>
      <c r="F161" s="22">
        <f t="shared" si="12"/>
        <v>93.36204804659063</v>
      </c>
      <c r="G161" s="22">
        <v>5671.1</v>
      </c>
      <c r="H161" s="22">
        <f t="shared" si="13"/>
        <v>135.68619844474617</v>
      </c>
      <c r="J161" s="41"/>
    </row>
    <row r="162" spans="1:10" x14ac:dyDescent="0.2">
      <c r="A162" s="18" t="s">
        <v>454</v>
      </c>
      <c r="B162" s="21" t="s">
        <v>453</v>
      </c>
      <c r="C162" s="22">
        <v>21317.7</v>
      </c>
      <c r="D162" s="22">
        <v>21317.7</v>
      </c>
      <c r="E162" s="22">
        <v>5219.6000000000004</v>
      </c>
      <c r="F162" s="22">
        <f t="shared" si="12"/>
        <v>24.484817780529795</v>
      </c>
      <c r="G162" s="22">
        <v>8872.2000000000007</v>
      </c>
      <c r="H162" s="22">
        <f t="shared" si="13"/>
        <v>58.830955118234485</v>
      </c>
      <c r="J162" s="41"/>
    </row>
    <row r="163" spans="1:10" ht="15" customHeight="1" x14ac:dyDescent="0.2">
      <c r="A163" s="18" t="s">
        <v>468</v>
      </c>
      <c r="B163" s="21" t="s">
        <v>415</v>
      </c>
      <c r="C163" s="22"/>
      <c r="D163" s="22"/>
      <c r="E163" s="22"/>
      <c r="F163" s="22"/>
      <c r="G163" s="22"/>
      <c r="H163" s="51" t="e">
        <f t="shared" si="13"/>
        <v>#DIV/0!</v>
      </c>
      <c r="J163" s="41"/>
    </row>
    <row r="164" spans="1:10" x14ac:dyDescent="0.25">
      <c r="A164" s="18" t="s">
        <v>456</v>
      </c>
      <c r="B164" s="46" t="s">
        <v>455</v>
      </c>
      <c r="C164" s="22">
        <v>326682.2</v>
      </c>
      <c r="D164" s="22">
        <v>326682.2</v>
      </c>
      <c r="E164" s="22">
        <v>28509.200000000001</v>
      </c>
      <c r="F164" s="22">
        <f t="shared" si="12"/>
        <v>8.7268911498698127</v>
      </c>
      <c r="G164" s="22">
        <v>287737.59999999998</v>
      </c>
      <c r="H164" s="22">
        <f t="shared" si="13"/>
        <v>9.9080551168842739</v>
      </c>
      <c r="J164" s="41"/>
    </row>
    <row r="165" spans="1:10" x14ac:dyDescent="0.2">
      <c r="A165" s="18" t="s">
        <v>236</v>
      </c>
      <c r="B165" s="21" t="s">
        <v>256</v>
      </c>
      <c r="C165" s="22"/>
      <c r="D165" s="22"/>
      <c r="E165" s="22"/>
      <c r="F165" s="22"/>
      <c r="G165" s="22"/>
      <c r="H165" s="51" t="e">
        <f t="shared" si="13"/>
        <v>#DIV/0!</v>
      </c>
      <c r="J165" s="41"/>
    </row>
    <row r="166" spans="1:10" x14ac:dyDescent="0.2">
      <c r="A166" s="18" t="s">
        <v>237</v>
      </c>
      <c r="B166" s="21" t="s">
        <v>258</v>
      </c>
      <c r="C166" s="22"/>
      <c r="D166" s="22"/>
      <c r="E166" s="22"/>
      <c r="F166" s="22"/>
      <c r="G166" s="22"/>
      <c r="H166" s="51" t="e">
        <f t="shared" si="13"/>
        <v>#DIV/0!</v>
      </c>
      <c r="J166" s="41"/>
    </row>
    <row r="167" spans="1:10" ht="31.5" x14ac:dyDescent="0.2">
      <c r="A167" s="18" t="s">
        <v>238</v>
      </c>
      <c r="B167" s="21" t="s">
        <v>259</v>
      </c>
      <c r="C167" s="22"/>
      <c r="D167" s="22"/>
      <c r="E167" s="22"/>
      <c r="F167" s="22"/>
      <c r="G167" s="22"/>
      <c r="H167" s="51" t="e">
        <f t="shared" si="13"/>
        <v>#DIV/0!</v>
      </c>
      <c r="J167" s="41"/>
    </row>
    <row r="168" spans="1:10" ht="31.5" x14ac:dyDescent="0.2">
      <c r="A168" s="18" t="s">
        <v>239</v>
      </c>
      <c r="B168" s="21" t="s">
        <v>260</v>
      </c>
      <c r="C168" s="22"/>
      <c r="D168" s="22"/>
      <c r="E168" s="22"/>
      <c r="F168" s="22"/>
      <c r="G168" s="22"/>
      <c r="H168" s="51" t="e">
        <f t="shared" si="13"/>
        <v>#DIV/0!</v>
      </c>
      <c r="J168" s="41"/>
    </row>
    <row r="169" spans="1:10" x14ac:dyDescent="0.2">
      <c r="A169" s="18" t="s">
        <v>240</v>
      </c>
      <c r="B169" s="21" t="s">
        <v>261</v>
      </c>
      <c r="C169" s="22"/>
      <c r="D169" s="22"/>
      <c r="E169" s="22"/>
      <c r="F169" s="22"/>
      <c r="G169" s="22"/>
      <c r="H169" s="51" t="e">
        <f t="shared" si="13"/>
        <v>#DIV/0!</v>
      </c>
      <c r="J169" s="41"/>
    </row>
    <row r="170" spans="1:10" ht="31.5" x14ac:dyDescent="0.2">
      <c r="A170" s="18" t="s">
        <v>241</v>
      </c>
      <c r="B170" s="21" t="s">
        <v>58</v>
      </c>
      <c r="C170" s="22"/>
      <c r="D170" s="22"/>
      <c r="E170" s="22"/>
      <c r="F170" s="22"/>
      <c r="G170" s="22"/>
      <c r="H170" s="51" t="e">
        <f t="shared" si="13"/>
        <v>#DIV/0!</v>
      </c>
      <c r="J170" s="41"/>
    </row>
    <row r="171" spans="1:10" x14ac:dyDescent="0.2">
      <c r="A171" s="18" t="s">
        <v>242</v>
      </c>
      <c r="B171" s="21" t="s">
        <v>262</v>
      </c>
      <c r="C171" s="22"/>
      <c r="D171" s="22"/>
      <c r="E171" s="22"/>
      <c r="F171" s="22"/>
      <c r="G171" s="22"/>
      <c r="H171" s="51" t="e">
        <f t="shared" si="13"/>
        <v>#DIV/0!</v>
      </c>
      <c r="J171" s="41"/>
    </row>
    <row r="172" spans="1:10" x14ac:dyDescent="0.2">
      <c r="A172" s="18" t="s">
        <v>243</v>
      </c>
      <c r="B172" s="21" t="s">
        <v>263</v>
      </c>
      <c r="C172" s="22">
        <v>529031.4</v>
      </c>
      <c r="D172" s="22">
        <v>529031.4</v>
      </c>
      <c r="E172" s="22">
        <v>221166.1</v>
      </c>
      <c r="F172" s="22">
        <f t="shared" si="12"/>
        <v>41.805855002179456</v>
      </c>
      <c r="G172" s="22">
        <v>169715.20000000001</v>
      </c>
      <c r="H172" s="22">
        <f t="shared" si="13"/>
        <v>130.31602355004148</v>
      </c>
      <c r="J172" s="41"/>
    </row>
    <row r="173" spans="1:10" x14ac:dyDescent="0.2">
      <c r="A173" s="18" t="s">
        <v>244</v>
      </c>
      <c r="B173" s="21" t="s">
        <v>264</v>
      </c>
      <c r="C173" s="22">
        <v>21224029</v>
      </c>
      <c r="D173" s="22">
        <v>21213118.100000001</v>
      </c>
      <c r="E173" s="22">
        <v>11010303.5</v>
      </c>
      <c r="F173" s="22">
        <f t="shared" si="12"/>
        <v>51.903277246167775</v>
      </c>
      <c r="G173" s="22">
        <v>10699745.300000001</v>
      </c>
      <c r="H173" s="22">
        <f t="shared" si="13"/>
        <v>102.90248217403828</v>
      </c>
      <c r="J173" s="41"/>
    </row>
    <row r="174" spans="1:10" ht="31.5" x14ac:dyDescent="0.2">
      <c r="A174" s="18" t="s">
        <v>245</v>
      </c>
      <c r="B174" s="21" t="s">
        <v>265</v>
      </c>
      <c r="C174" s="22">
        <v>87747.9</v>
      </c>
      <c r="D174" s="22">
        <v>87747.9</v>
      </c>
      <c r="E174" s="22">
        <v>85344.4</v>
      </c>
      <c r="F174" s="22">
        <f t="shared" si="12"/>
        <v>97.260903109931974</v>
      </c>
      <c r="G174" s="22">
        <v>40119.1</v>
      </c>
      <c r="H174" s="22" t="s">
        <v>501</v>
      </c>
      <c r="J174" s="41"/>
    </row>
    <row r="175" spans="1:10" x14ac:dyDescent="0.2">
      <c r="A175" s="18" t="s">
        <v>246</v>
      </c>
      <c r="B175" s="21" t="s">
        <v>266</v>
      </c>
      <c r="C175" s="22">
        <v>128397.1</v>
      </c>
      <c r="D175" s="22">
        <v>128397.1</v>
      </c>
      <c r="E175" s="22">
        <v>128382.9</v>
      </c>
      <c r="F175" s="22">
        <f t="shared" si="12"/>
        <v>99.988940560183977</v>
      </c>
      <c r="G175" s="22">
        <v>125172.2</v>
      </c>
      <c r="H175" s="22">
        <f t="shared" si="13"/>
        <v>102.56502641960435</v>
      </c>
      <c r="J175" s="41"/>
    </row>
    <row r="176" spans="1:10" x14ac:dyDescent="0.2">
      <c r="A176" s="18" t="s">
        <v>247</v>
      </c>
      <c r="B176" s="21" t="s">
        <v>267</v>
      </c>
      <c r="C176" s="22">
        <v>184398.4</v>
      </c>
      <c r="D176" s="22">
        <v>184398.4</v>
      </c>
      <c r="E176" s="22">
        <v>120831.6</v>
      </c>
      <c r="F176" s="22">
        <f t="shared" si="12"/>
        <v>65.527466615762393</v>
      </c>
      <c r="G176" s="22">
        <v>165242.1</v>
      </c>
      <c r="H176" s="22">
        <f t="shared" si="13"/>
        <v>73.123979905847236</v>
      </c>
      <c r="J176" s="41"/>
    </row>
    <row r="177" spans="1:10" ht="31.5" x14ac:dyDescent="0.2">
      <c r="A177" s="18" t="s">
        <v>248</v>
      </c>
      <c r="B177" s="21" t="s">
        <v>268</v>
      </c>
      <c r="C177" s="22">
        <v>6036145.2000000002</v>
      </c>
      <c r="D177" s="22">
        <v>6053544</v>
      </c>
      <c r="E177" s="22">
        <v>4444517.8</v>
      </c>
      <c r="F177" s="22">
        <f t="shared" si="12"/>
        <v>73.420095732351172</v>
      </c>
      <c r="G177" s="22">
        <v>3283618.3</v>
      </c>
      <c r="H177" s="22">
        <f t="shared" si="13"/>
        <v>135.35427671358758</v>
      </c>
      <c r="J177" s="41"/>
    </row>
    <row r="178" spans="1:10" x14ac:dyDescent="0.2">
      <c r="A178" s="18" t="s">
        <v>249</v>
      </c>
      <c r="B178" s="21" t="s">
        <v>269</v>
      </c>
      <c r="C178" s="22">
        <v>1297052.1000000001</v>
      </c>
      <c r="D178" s="22">
        <v>1297052.1000000001</v>
      </c>
      <c r="E178" s="22">
        <v>623157.6</v>
      </c>
      <c r="F178" s="22">
        <f t="shared" si="12"/>
        <v>48.04414564380258</v>
      </c>
      <c r="G178" s="22">
        <v>631120.19999999995</v>
      </c>
      <c r="H178" s="22">
        <f t="shared" si="13"/>
        <v>98.738338592236474</v>
      </c>
      <c r="J178" s="41"/>
    </row>
    <row r="179" spans="1:10" x14ac:dyDescent="0.2">
      <c r="A179" s="18" t="s">
        <v>250</v>
      </c>
      <c r="B179" s="21" t="s">
        <v>270</v>
      </c>
      <c r="C179" s="22">
        <v>3363</v>
      </c>
      <c r="D179" s="22">
        <v>3363</v>
      </c>
      <c r="E179" s="22">
        <v>974.4</v>
      </c>
      <c r="F179" s="22">
        <f t="shared" si="12"/>
        <v>28.974130240856375</v>
      </c>
      <c r="G179" s="22">
        <v>792.3</v>
      </c>
      <c r="H179" s="22">
        <f t="shared" si="13"/>
        <v>122.98371828852707</v>
      </c>
      <c r="J179" s="41"/>
    </row>
    <row r="180" spans="1:10" ht="31.5" x14ac:dyDescent="0.2">
      <c r="A180" s="7" t="s">
        <v>251</v>
      </c>
      <c r="B180" s="8" t="s">
        <v>271</v>
      </c>
      <c r="C180" s="14">
        <v>158576.4</v>
      </c>
      <c r="D180" s="14">
        <v>158576.4</v>
      </c>
      <c r="E180" s="22">
        <v>72704.600000000006</v>
      </c>
      <c r="F180" s="22">
        <f t="shared" si="12"/>
        <v>45.848310341261381</v>
      </c>
      <c r="G180" s="14">
        <v>64157.599999999999</v>
      </c>
      <c r="H180" s="22">
        <f t="shared" si="13"/>
        <v>113.32188236467699</v>
      </c>
      <c r="J180" s="41"/>
    </row>
    <row r="181" spans="1:10" s="43" customFormat="1" x14ac:dyDescent="0.2">
      <c r="A181" s="68">
        <v>6000000000</v>
      </c>
      <c r="B181" s="9" t="s">
        <v>10</v>
      </c>
      <c r="C181" s="13">
        <f>SUM(C182:C194)</f>
        <v>29644116.699999996</v>
      </c>
      <c r="D181" s="13">
        <f t="shared" ref="D181:E181" si="14">SUM(D182:D194)</f>
        <v>29644116.699999996</v>
      </c>
      <c r="E181" s="13">
        <f t="shared" si="14"/>
        <v>11750297.4</v>
      </c>
      <c r="F181" s="13">
        <f t="shared" si="12"/>
        <v>39.637873237761212</v>
      </c>
      <c r="G181" s="13">
        <f>SUM(G182:G194)</f>
        <v>11427442.799999999</v>
      </c>
      <c r="H181" s="13">
        <f t="shared" si="13"/>
        <v>102.82525675823118</v>
      </c>
      <c r="I181" s="42"/>
      <c r="J181" s="70"/>
    </row>
    <row r="182" spans="1:10" x14ac:dyDescent="0.2">
      <c r="A182" s="23">
        <v>6010100000</v>
      </c>
      <c r="B182" s="19" t="s">
        <v>457</v>
      </c>
      <c r="C182" s="22"/>
      <c r="D182" s="22"/>
      <c r="E182" s="22"/>
      <c r="F182" s="51" t="e">
        <f t="shared" si="12"/>
        <v>#DIV/0!</v>
      </c>
      <c r="G182" s="22">
        <v>72000</v>
      </c>
      <c r="H182" s="22">
        <f t="shared" si="13"/>
        <v>0</v>
      </c>
      <c r="I182" s="15"/>
      <c r="J182" s="45"/>
    </row>
    <row r="183" spans="1:10" ht="31.5" x14ac:dyDescent="0.2">
      <c r="A183" s="23" t="s">
        <v>272</v>
      </c>
      <c r="B183" s="19" t="s">
        <v>280</v>
      </c>
      <c r="C183" s="22">
        <v>3086607.1</v>
      </c>
      <c r="D183" s="22">
        <v>3086607.1</v>
      </c>
      <c r="E183" s="22">
        <v>722937.3</v>
      </c>
      <c r="F183" s="22">
        <f t="shared" si="12"/>
        <v>23.421746810599899</v>
      </c>
      <c r="G183" s="22">
        <v>470914.2</v>
      </c>
      <c r="H183" s="22" t="s">
        <v>502</v>
      </c>
      <c r="J183" s="41"/>
    </row>
    <row r="184" spans="1:10" ht="31.5" x14ac:dyDescent="0.2">
      <c r="A184" s="23" t="s">
        <v>273</v>
      </c>
      <c r="B184" s="19" t="s">
        <v>281</v>
      </c>
      <c r="C184" s="22"/>
      <c r="D184" s="22"/>
      <c r="E184" s="22"/>
      <c r="F184" s="22"/>
      <c r="G184" s="22"/>
      <c r="H184" s="51" t="e">
        <f t="shared" si="13"/>
        <v>#DIV/0!</v>
      </c>
      <c r="J184" s="41"/>
    </row>
    <row r="185" spans="1:10" x14ac:dyDescent="0.2">
      <c r="A185" s="23">
        <v>6010400000</v>
      </c>
      <c r="B185" s="19" t="s">
        <v>477</v>
      </c>
      <c r="C185" s="22">
        <v>114907.8</v>
      </c>
      <c r="D185" s="22">
        <v>114907.8</v>
      </c>
      <c r="E185" s="22"/>
      <c r="F185" s="22"/>
      <c r="G185" s="22"/>
      <c r="H185" s="51"/>
      <c r="J185" s="41"/>
    </row>
    <row r="186" spans="1:10" x14ac:dyDescent="0.2">
      <c r="A186" s="23" t="s">
        <v>274</v>
      </c>
      <c r="B186" s="19" t="s">
        <v>282</v>
      </c>
      <c r="C186" s="22"/>
      <c r="D186" s="22"/>
      <c r="E186" s="22"/>
      <c r="F186" s="22"/>
      <c r="G186" s="22"/>
      <c r="H186" s="51" t="e">
        <f t="shared" si="13"/>
        <v>#DIV/0!</v>
      </c>
      <c r="J186" s="41"/>
    </row>
    <row r="187" spans="1:10" x14ac:dyDescent="0.2">
      <c r="A187" s="23" t="s">
        <v>275</v>
      </c>
      <c r="B187" s="19" t="s">
        <v>283</v>
      </c>
      <c r="C187" s="22"/>
      <c r="D187" s="22"/>
      <c r="E187" s="22"/>
      <c r="F187" s="22"/>
      <c r="G187" s="22"/>
      <c r="H187" s="51" t="e">
        <f t="shared" si="13"/>
        <v>#DIV/0!</v>
      </c>
      <c r="J187" s="41"/>
    </row>
    <row r="188" spans="1:10" x14ac:dyDescent="0.2">
      <c r="A188" s="23" t="s">
        <v>469</v>
      </c>
      <c r="B188" s="19" t="s">
        <v>284</v>
      </c>
      <c r="C188" s="22">
        <v>1823395</v>
      </c>
      <c r="D188" s="22">
        <v>1823395</v>
      </c>
      <c r="E188" s="22">
        <v>628547.4</v>
      </c>
      <c r="F188" s="22">
        <f t="shared" si="12"/>
        <v>34.471269253233665</v>
      </c>
      <c r="G188" s="22">
        <v>1513368.6</v>
      </c>
      <c r="H188" s="22">
        <f t="shared" si="13"/>
        <v>41.533001279397496</v>
      </c>
      <c r="J188" s="41"/>
    </row>
    <row r="189" spans="1:10" x14ac:dyDescent="0.2">
      <c r="A189" s="23" t="s">
        <v>276</v>
      </c>
      <c r="B189" s="19" t="s">
        <v>285</v>
      </c>
      <c r="C189" s="22"/>
      <c r="D189" s="22"/>
      <c r="E189" s="22"/>
      <c r="F189" s="22"/>
      <c r="G189" s="22"/>
      <c r="H189" s="51" t="e">
        <f t="shared" si="13"/>
        <v>#DIV/0!</v>
      </c>
      <c r="J189" s="41"/>
    </row>
    <row r="190" spans="1:10" x14ac:dyDescent="0.2">
      <c r="A190" s="23" t="s">
        <v>458</v>
      </c>
      <c r="B190" s="19" t="s">
        <v>282</v>
      </c>
      <c r="C190" s="22">
        <v>14532438.5</v>
      </c>
      <c r="D190" s="22">
        <v>14532438.5</v>
      </c>
      <c r="E190" s="22">
        <v>6289251.5999999996</v>
      </c>
      <c r="F190" s="22">
        <f t="shared" si="12"/>
        <v>43.277331605428778</v>
      </c>
      <c r="G190" s="22">
        <v>4225557.2</v>
      </c>
      <c r="H190" s="22">
        <f t="shared" si="13"/>
        <v>148.83839698111291</v>
      </c>
      <c r="J190" s="41"/>
    </row>
    <row r="191" spans="1:10" x14ac:dyDescent="0.2">
      <c r="A191" s="23" t="s">
        <v>459</v>
      </c>
      <c r="B191" s="19" t="s">
        <v>283</v>
      </c>
      <c r="C191" s="22">
        <v>214497.7</v>
      </c>
      <c r="D191" s="22">
        <v>214497.7</v>
      </c>
      <c r="E191" s="22">
        <v>2754.2</v>
      </c>
      <c r="F191" s="22">
        <f t="shared" si="12"/>
        <v>1.2840230920890991</v>
      </c>
      <c r="G191" s="22">
        <v>9257.9</v>
      </c>
      <c r="H191" s="22">
        <f t="shared" si="13"/>
        <v>29.749727259961762</v>
      </c>
      <c r="J191" s="41"/>
    </row>
    <row r="192" spans="1:10" ht="31.5" x14ac:dyDescent="0.2">
      <c r="A192" s="23" t="s">
        <v>277</v>
      </c>
      <c r="B192" s="19" t="s">
        <v>286</v>
      </c>
      <c r="C192" s="22">
        <v>3070966.2</v>
      </c>
      <c r="D192" s="22">
        <v>3070966.2</v>
      </c>
      <c r="E192" s="22">
        <v>1357325.3</v>
      </c>
      <c r="F192" s="22">
        <f t="shared" si="12"/>
        <v>44.198640154359239</v>
      </c>
      <c r="G192" s="22">
        <v>1875674.5</v>
      </c>
      <c r="H192" s="22">
        <f t="shared" si="13"/>
        <v>72.364650689658575</v>
      </c>
      <c r="J192" s="41"/>
    </row>
    <row r="193" spans="1:10" ht="31.5" x14ac:dyDescent="0.2">
      <c r="A193" s="23" t="s">
        <v>278</v>
      </c>
      <c r="B193" s="19" t="s">
        <v>287</v>
      </c>
      <c r="C193" s="22">
        <v>5558902.4000000004</v>
      </c>
      <c r="D193" s="22">
        <v>5558902.4000000004</v>
      </c>
      <c r="E193" s="22">
        <v>2290185.6</v>
      </c>
      <c r="F193" s="22">
        <f t="shared" si="12"/>
        <v>41.198521492300351</v>
      </c>
      <c r="G193" s="22">
        <v>2881448.3</v>
      </c>
      <c r="H193" s="22">
        <f t="shared" si="13"/>
        <v>79.480364093292948</v>
      </c>
      <c r="J193" s="41"/>
    </row>
    <row r="194" spans="1:10" ht="31.5" x14ac:dyDescent="0.2">
      <c r="A194" s="7" t="s">
        <v>279</v>
      </c>
      <c r="B194" s="8" t="s">
        <v>288</v>
      </c>
      <c r="C194" s="14">
        <v>1242402</v>
      </c>
      <c r="D194" s="14">
        <v>1242402</v>
      </c>
      <c r="E194" s="22">
        <v>459296</v>
      </c>
      <c r="F194" s="22">
        <f t="shared" si="12"/>
        <v>36.968388653591994</v>
      </c>
      <c r="G194" s="14">
        <v>379222.1</v>
      </c>
      <c r="H194" s="22">
        <f t="shared" si="13"/>
        <v>121.11530419772475</v>
      </c>
      <c r="J194" s="41"/>
    </row>
    <row r="195" spans="1:10" s="72" customFormat="1" x14ac:dyDescent="0.2">
      <c r="A195" s="68">
        <v>6100000000</v>
      </c>
      <c r="B195" s="75" t="s">
        <v>11</v>
      </c>
      <c r="C195" s="13">
        <f>C196+C197+C198</f>
        <v>100985.1</v>
      </c>
      <c r="D195" s="13">
        <f t="shared" ref="D195:E195" si="15">D196+D197+D198</f>
        <v>100985.1</v>
      </c>
      <c r="E195" s="13">
        <f t="shared" si="15"/>
        <v>14205.199999999999</v>
      </c>
      <c r="F195" s="13">
        <f t="shared" si="12"/>
        <v>14.06662963150009</v>
      </c>
      <c r="G195" s="13">
        <f>G197+G198+G196</f>
        <v>10036.1</v>
      </c>
      <c r="H195" s="13">
        <f t="shared" si="13"/>
        <v>141.54103685694642</v>
      </c>
      <c r="J195" s="70"/>
    </row>
    <row r="196" spans="1:10" s="48" customFormat="1" x14ac:dyDescent="0.2">
      <c r="A196" s="33" t="s">
        <v>478</v>
      </c>
      <c r="B196" s="8" t="s">
        <v>479</v>
      </c>
      <c r="C196" s="14">
        <v>13253.8</v>
      </c>
      <c r="D196" s="14">
        <v>13253.8</v>
      </c>
      <c r="E196" s="14"/>
      <c r="F196" s="14"/>
      <c r="G196" s="14"/>
      <c r="H196" s="14"/>
      <c r="J196" s="49"/>
    </row>
    <row r="197" spans="1:10" x14ac:dyDescent="0.2">
      <c r="A197" s="7" t="s">
        <v>289</v>
      </c>
      <c r="B197" s="8" t="s">
        <v>291</v>
      </c>
      <c r="C197" s="14">
        <v>40123.5</v>
      </c>
      <c r="D197" s="14">
        <v>40123.5</v>
      </c>
      <c r="E197" s="22">
        <v>3622.4</v>
      </c>
      <c r="F197" s="22">
        <f t="shared" si="12"/>
        <v>9.0281256620185193</v>
      </c>
      <c r="G197" s="14">
        <v>457.7</v>
      </c>
      <c r="H197" s="22" t="s">
        <v>503</v>
      </c>
      <c r="J197" s="41"/>
    </row>
    <row r="198" spans="1:10" ht="47.25" x14ac:dyDescent="0.2">
      <c r="A198" s="7" t="s">
        <v>290</v>
      </c>
      <c r="B198" s="8" t="s">
        <v>292</v>
      </c>
      <c r="C198" s="14">
        <v>47607.8</v>
      </c>
      <c r="D198" s="22">
        <v>47607.8</v>
      </c>
      <c r="E198" s="22">
        <v>10582.8</v>
      </c>
      <c r="F198" s="22">
        <f t="shared" si="12"/>
        <v>22.229130520628971</v>
      </c>
      <c r="G198" s="14">
        <v>9578.4</v>
      </c>
      <c r="H198" s="22">
        <f t="shared" si="13"/>
        <v>110.4860937108494</v>
      </c>
      <c r="J198" s="41"/>
    </row>
    <row r="199" spans="1:10" s="43" customFormat="1" ht="31.5" x14ac:dyDescent="0.2">
      <c r="A199" s="6" t="s">
        <v>293</v>
      </c>
      <c r="B199" s="9" t="s">
        <v>52</v>
      </c>
      <c r="C199" s="13">
        <f>SUM(C200:C210)</f>
        <v>3052877.5000000005</v>
      </c>
      <c r="D199" s="13">
        <f>SUM(D200:D210)</f>
        <v>3052877.5000000005</v>
      </c>
      <c r="E199" s="13">
        <f>SUM(E200:E210)</f>
        <v>996730.4</v>
      </c>
      <c r="F199" s="13">
        <f t="shared" si="12"/>
        <v>32.648882898183757</v>
      </c>
      <c r="G199" s="13">
        <f>SUM(G200:G210)</f>
        <v>2914330.4</v>
      </c>
      <c r="H199" s="13">
        <f t="shared" si="13"/>
        <v>34.201008917863263</v>
      </c>
      <c r="I199" s="42"/>
      <c r="J199" s="70"/>
    </row>
    <row r="200" spans="1:10" x14ac:dyDescent="0.2">
      <c r="A200" s="18" t="s">
        <v>294</v>
      </c>
      <c r="B200" s="19" t="s">
        <v>299</v>
      </c>
      <c r="C200" s="22">
        <v>2453031.2000000002</v>
      </c>
      <c r="D200" s="22">
        <v>2453031.2000000002</v>
      </c>
      <c r="E200" s="22">
        <v>742389.9</v>
      </c>
      <c r="F200" s="22">
        <f t="shared" si="12"/>
        <v>30.264184980606849</v>
      </c>
      <c r="G200" s="22">
        <v>2652849.9</v>
      </c>
      <c r="H200" s="22">
        <f t="shared" si="13"/>
        <v>27.984617599359847</v>
      </c>
      <c r="J200" s="41"/>
    </row>
    <row r="201" spans="1:10" x14ac:dyDescent="0.2">
      <c r="A201" s="18" t="s">
        <v>295</v>
      </c>
      <c r="B201" s="19" t="s">
        <v>300</v>
      </c>
      <c r="C201" s="22"/>
      <c r="D201" s="22"/>
      <c r="E201" s="22"/>
      <c r="F201" s="22"/>
      <c r="G201" s="22"/>
      <c r="H201" s="51" t="e">
        <f t="shared" si="13"/>
        <v>#DIV/0!</v>
      </c>
      <c r="J201" s="41"/>
    </row>
    <row r="202" spans="1:10" x14ac:dyDescent="0.2">
      <c r="A202" s="18" t="s">
        <v>296</v>
      </c>
      <c r="B202" s="19" t="s">
        <v>301</v>
      </c>
      <c r="C202" s="22"/>
      <c r="D202" s="22"/>
      <c r="E202" s="22"/>
      <c r="F202" s="22"/>
      <c r="G202" s="22"/>
      <c r="H202" s="51" t="e">
        <f t="shared" si="13"/>
        <v>#DIV/0!</v>
      </c>
      <c r="J202" s="41"/>
    </row>
    <row r="203" spans="1:10" x14ac:dyDescent="0.2">
      <c r="A203" s="18" t="s">
        <v>297</v>
      </c>
      <c r="B203" s="19" t="s">
        <v>302</v>
      </c>
      <c r="C203" s="22"/>
      <c r="D203" s="22"/>
      <c r="E203" s="22"/>
      <c r="F203" s="22"/>
      <c r="G203" s="22"/>
      <c r="H203" s="51" t="e">
        <f t="shared" si="13"/>
        <v>#DIV/0!</v>
      </c>
      <c r="J203" s="41"/>
    </row>
    <row r="204" spans="1:10" x14ac:dyDescent="0.2">
      <c r="A204" s="18" t="s">
        <v>298</v>
      </c>
      <c r="B204" s="19" t="s">
        <v>303</v>
      </c>
      <c r="C204" s="22"/>
      <c r="D204" s="22"/>
      <c r="E204" s="22"/>
      <c r="F204" s="51" t="e">
        <f t="shared" si="12"/>
        <v>#DIV/0!</v>
      </c>
      <c r="G204" s="22">
        <v>4499.7</v>
      </c>
      <c r="H204" s="22">
        <f t="shared" si="13"/>
        <v>0</v>
      </c>
      <c r="J204" s="41"/>
    </row>
    <row r="205" spans="1:10" x14ac:dyDescent="0.2">
      <c r="A205" s="18" t="s">
        <v>481</v>
      </c>
      <c r="B205" s="19" t="s">
        <v>480</v>
      </c>
      <c r="C205" s="22">
        <v>7039.4</v>
      </c>
      <c r="D205" s="22">
        <v>7039.4</v>
      </c>
      <c r="E205" s="22"/>
      <c r="F205" s="22"/>
      <c r="G205" s="22"/>
      <c r="H205" s="22"/>
      <c r="J205" s="41"/>
    </row>
    <row r="206" spans="1:10" x14ac:dyDescent="0.25">
      <c r="A206" s="34" t="s">
        <v>460</v>
      </c>
      <c r="B206" s="19" t="s">
        <v>425</v>
      </c>
      <c r="C206" s="22">
        <v>37800.199999999997</v>
      </c>
      <c r="D206" s="22">
        <v>37800.199999999997</v>
      </c>
      <c r="E206" s="22"/>
      <c r="F206" s="22">
        <f t="shared" si="12"/>
        <v>0</v>
      </c>
      <c r="G206" s="22">
        <v>34611.5</v>
      </c>
      <c r="H206" s="22">
        <f t="shared" si="13"/>
        <v>0</v>
      </c>
      <c r="J206" s="41"/>
    </row>
    <row r="207" spans="1:10" x14ac:dyDescent="0.25">
      <c r="A207" s="34" t="s">
        <v>461</v>
      </c>
      <c r="B207" s="19" t="s">
        <v>302</v>
      </c>
      <c r="C207" s="22">
        <v>73513.399999999994</v>
      </c>
      <c r="D207" s="22">
        <v>73513.399999999994</v>
      </c>
      <c r="E207" s="22">
        <v>59363.3</v>
      </c>
      <c r="F207" s="22">
        <f t="shared" si="12"/>
        <v>80.751672484200171</v>
      </c>
      <c r="G207" s="22">
        <v>35589.9</v>
      </c>
      <c r="H207" s="22" t="s">
        <v>495</v>
      </c>
      <c r="J207" s="41"/>
    </row>
    <row r="208" spans="1:10" ht="31.5" x14ac:dyDescent="0.2">
      <c r="A208" s="18" t="s">
        <v>304</v>
      </c>
      <c r="B208" s="19" t="s">
        <v>307</v>
      </c>
      <c r="C208" s="22">
        <v>62922.400000000001</v>
      </c>
      <c r="D208" s="22">
        <v>62922.400000000001</v>
      </c>
      <c r="E208" s="22">
        <v>25596.799999999999</v>
      </c>
      <c r="F208" s="22">
        <f t="shared" ref="F208:F268" si="16">E208/D208*100</f>
        <v>40.679948635144235</v>
      </c>
      <c r="G208" s="22">
        <v>21173.3</v>
      </c>
      <c r="H208" s="22">
        <f t="shared" si="13"/>
        <v>120.89187797839733</v>
      </c>
      <c r="J208" s="41"/>
    </row>
    <row r="209" spans="1:10" x14ac:dyDescent="0.2">
      <c r="A209" s="7" t="s">
        <v>305</v>
      </c>
      <c r="B209" s="8" t="s">
        <v>308</v>
      </c>
      <c r="C209" s="22">
        <v>384138.7</v>
      </c>
      <c r="D209" s="14">
        <v>384138.7</v>
      </c>
      <c r="E209" s="22">
        <v>156329.29999999999</v>
      </c>
      <c r="F209" s="22">
        <f t="shared" si="16"/>
        <v>40.696055877733741</v>
      </c>
      <c r="G209" s="14">
        <v>160679.9</v>
      </c>
      <c r="H209" s="22">
        <f t="shared" si="13"/>
        <v>97.292380689806251</v>
      </c>
      <c r="J209" s="41"/>
    </row>
    <row r="210" spans="1:10" ht="31.5" x14ac:dyDescent="0.2">
      <c r="A210" s="7" t="s">
        <v>306</v>
      </c>
      <c r="B210" s="8" t="s">
        <v>384</v>
      </c>
      <c r="C210" s="22">
        <v>34432.199999999997</v>
      </c>
      <c r="D210" s="14">
        <v>34432.199999999997</v>
      </c>
      <c r="E210" s="22">
        <v>13051.1</v>
      </c>
      <c r="F210" s="22">
        <f t="shared" si="16"/>
        <v>37.903764499509187</v>
      </c>
      <c r="G210" s="14">
        <v>4926.2</v>
      </c>
      <c r="H210" s="22" t="s">
        <v>504</v>
      </c>
      <c r="J210" s="41"/>
    </row>
    <row r="211" spans="1:10" s="43" customFormat="1" ht="31.5" x14ac:dyDescent="0.2">
      <c r="A211" s="6" t="s">
        <v>309</v>
      </c>
      <c r="B211" s="9" t="s">
        <v>12</v>
      </c>
      <c r="C211" s="13">
        <f t="shared" ref="C211:E211" si="17">C212+C213</f>
        <v>106160.9</v>
      </c>
      <c r="D211" s="13">
        <f t="shared" si="17"/>
        <v>106160.9</v>
      </c>
      <c r="E211" s="13">
        <f t="shared" si="17"/>
        <v>37245.1</v>
      </c>
      <c r="F211" s="13">
        <f t="shared" si="16"/>
        <v>35.083632486160163</v>
      </c>
      <c r="G211" s="13">
        <f>G212+G213</f>
        <v>91726.6</v>
      </c>
      <c r="H211" s="13">
        <f t="shared" ref="H211:H268" si="18">E211/G211*100</f>
        <v>40.604470240911574</v>
      </c>
      <c r="J211" s="70"/>
    </row>
    <row r="212" spans="1:10" ht="24" customHeight="1" x14ac:dyDescent="0.2">
      <c r="A212" s="18" t="s">
        <v>310</v>
      </c>
      <c r="B212" s="19" t="s">
        <v>311</v>
      </c>
      <c r="C212" s="22">
        <v>100000</v>
      </c>
      <c r="D212" s="22">
        <v>100000</v>
      </c>
      <c r="E212" s="22">
        <v>35403</v>
      </c>
      <c r="F212" s="22">
        <f t="shared" si="16"/>
        <v>35.402999999999999</v>
      </c>
      <c r="G212" s="22">
        <v>89646.1</v>
      </c>
      <c r="H212" s="22">
        <f t="shared" si="18"/>
        <v>39.491957820808707</v>
      </c>
      <c r="J212" s="41"/>
    </row>
    <row r="213" spans="1:10" ht="31.5" x14ac:dyDescent="0.2">
      <c r="A213" s="18" t="s">
        <v>312</v>
      </c>
      <c r="B213" s="19" t="s">
        <v>313</v>
      </c>
      <c r="C213" s="22">
        <v>6160.9</v>
      </c>
      <c r="D213" s="22">
        <v>6160.9</v>
      </c>
      <c r="E213" s="22">
        <v>1842.1</v>
      </c>
      <c r="F213" s="22">
        <f t="shared" si="16"/>
        <v>29.899852294307649</v>
      </c>
      <c r="G213" s="22">
        <v>2080.5</v>
      </c>
      <c r="H213" s="22">
        <f t="shared" si="18"/>
        <v>88.54121605383321</v>
      </c>
      <c r="J213" s="41"/>
    </row>
    <row r="214" spans="1:10" s="43" customFormat="1" ht="31.5" x14ac:dyDescent="0.2">
      <c r="A214" s="6" t="s">
        <v>314</v>
      </c>
      <c r="B214" s="9" t="s">
        <v>53</v>
      </c>
      <c r="C214" s="13">
        <f>SUM(C215:C219)</f>
        <v>1395589.7999999998</v>
      </c>
      <c r="D214" s="13">
        <f t="shared" ref="D214:E214" si="19">SUM(D215:D219)</f>
        <v>1395589.7999999998</v>
      </c>
      <c r="E214" s="13">
        <f t="shared" si="19"/>
        <v>647310.4</v>
      </c>
      <c r="F214" s="13">
        <f t="shared" si="16"/>
        <v>46.382568860850093</v>
      </c>
      <c r="G214" s="13">
        <f>SUM(G215:G219)</f>
        <v>594524</v>
      </c>
      <c r="H214" s="13">
        <f t="shared" si="18"/>
        <v>108.87876687904946</v>
      </c>
      <c r="J214" s="70"/>
    </row>
    <row r="215" spans="1:10" ht="31.5" x14ac:dyDescent="0.2">
      <c r="A215" s="7" t="s">
        <v>315</v>
      </c>
      <c r="B215" s="8" t="s">
        <v>316</v>
      </c>
      <c r="C215" s="14"/>
      <c r="D215" s="22"/>
      <c r="E215" s="22"/>
      <c r="F215" s="51" t="e">
        <f t="shared" si="16"/>
        <v>#DIV/0!</v>
      </c>
      <c r="G215" s="14">
        <v>704.8</v>
      </c>
      <c r="H215" s="22">
        <f t="shared" si="18"/>
        <v>0</v>
      </c>
      <c r="J215" s="41"/>
    </row>
    <row r="216" spans="1:10" ht="47.25" x14ac:dyDescent="0.2">
      <c r="A216" s="7">
        <v>6410200000</v>
      </c>
      <c r="B216" s="8" t="s">
        <v>482</v>
      </c>
      <c r="C216" s="14">
        <v>150600</v>
      </c>
      <c r="D216" s="22">
        <v>150600</v>
      </c>
      <c r="E216" s="22"/>
      <c r="F216" s="22"/>
      <c r="G216" s="14"/>
      <c r="H216" s="22"/>
      <c r="J216" s="41"/>
    </row>
    <row r="217" spans="1:10" ht="31.5" x14ac:dyDescent="0.2">
      <c r="A217" s="7" t="s">
        <v>317</v>
      </c>
      <c r="B217" s="8" t="s">
        <v>320</v>
      </c>
      <c r="C217" s="14">
        <v>771749.6</v>
      </c>
      <c r="D217" s="22">
        <v>771749.6</v>
      </c>
      <c r="E217" s="22">
        <v>421886.3</v>
      </c>
      <c r="F217" s="22">
        <f t="shared" si="16"/>
        <v>54.666215570438915</v>
      </c>
      <c r="G217" s="14">
        <v>382233</v>
      </c>
      <c r="H217" s="22">
        <f t="shared" si="18"/>
        <v>110.3741173577373</v>
      </c>
      <c r="J217" s="41"/>
    </row>
    <row r="218" spans="1:10" ht="31.5" x14ac:dyDescent="0.2">
      <c r="A218" s="7" t="s">
        <v>318</v>
      </c>
      <c r="B218" s="8" t="s">
        <v>321</v>
      </c>
      <c r="C218" s="14">
        <v>373046.8</v>
      </c>
      <c r="D218" s="14">
        <v>373046.8</v>
      </c>
      <c r="E218" s="22">
        <v>178523.1</v>
      </c>
      <c r="F218" s="22">
        <f t="shared" si="16"/>
        <v>47.855416532188457</v>
      </c>
      <c r="G218" s="14">
        <v>180496.3</v>
      </c>
      <c r="H218" s="22">
        <f t="shared" si="18"/>
        <v>98.906791995182189</v>
      </c>
      <c r="J218" s="41"/>
    </row>
    <row r="219" spans="1:10" ht="31.5" x14ac:dyDescent="0.2">
      <c r="A219" s="7" t="s">
        <v>319</v>
      </c>
      <c r="B219" s="8" t="s">
        <v>322</v>
      </c>
      <c r="C219" s="14">
        <v>100193.4</v>
      </c>
      <c r="D219" s="14">
        <v>100193.4</v>
      </c>
      <c r="E219" s="22">
        <v>46901</v>
      </c>
      <c r="F219" s="22">
        <f t="shared" si="16"/>
        <v>46.810468553816918</v>
      </c>
      <c r="G219" s="14">
        <v>31089.9</v>
      </c>
      <c r="H219" s="22" t="s">
        <v>502</v>
      </c>
      <c r="J219" s="41"/>
    </row>
    <row r="220" spans="1:10" s="43" customFormat="1" ht="31.5" x14ac:dyDescent="0.2">
      <c r="A220" s="6" t="s">
        <v>323</v>
      </c>
      <c r="B220" s="9" t="s">
        <v>54</v>
      </c>
      <c r="C220" s="13">
        <f t="shared" ref="C220:E220" si="20">SUM(C221:C225)</f>
        <v>577065.29999999993</v>
      </c>
      <c r="D220" s="13">
        <f t="shared" si="20"/>
        <v>577065.29999999993</v>
      </c>
      <c r="E220" s="13">
        <f t="shared" si="20"/>
        <v>200583.5</v>
      </c>
      <c r="F220" s="13">
        <f t="shared" si="16"/>
        <v>34.759237819359441</v>
      </c>
      <c r="G220" s="13">
        <f>SUM(G221:G225)</f>
        <v>165598</v>
      </c>
      <c r="H220" s="13">
        <f t="shared" si="18"/>
        <v>121.1267648160002</v>
      </c>
      <c r="J220" s="70"/>
    </row>
    <row r="221" spans="1:10" ht="31.5" x14ac:dyDescent="0.2">
      <c r="A221" s="7" t="s">
        <v>324</v>
      </c>
      <c r="B221" s="8" t="s">
        <v>329</v>
      </c>
      <c r="C221" s="14">
        <v>118345</v>
      </c>
      <c r="D221" s="14">
        <v>118345</v>
      </c>
      <c r="E221" s="22">
        <v>51464.1</v>
      </c>
      <c r="F221" s="22">
        <f t="shared" si="16"/>
        <v>43.486501330854708</v>
      </c>
      <c r="G221" s="14">
        <v>39568.9</v>
      </c>
      <c r="H221" s="22">
        <f t="shared" si="18"/>
        <v>130.061993130969</v>
      </c>
      <c r="J221" s="41"/>
    </row>
    <row r="222" spans="1:10" ht="31.5" x14ac:dyDescent="0.2">
      <c r="A222" s="7" t="s">
        <v>325</v>
      </c>
      <c r="B222" s="8" t="s">
        <v>330</v>
      </c>
      <c r="C222" s="14">
        <v>456302.6</v>
      </c>
      <c r="D222" s="22">
        <v>456302.6</v>
      </c>
      <c r="E222" s="22">
        <v>148792.79999999999</v>
      </c>
      <c r="F222" s="22">
        <f t="shared" si="16"/>
        <v>32.608361205919053</v>
      </c>
      <c r="G222" s="14">
        <v>125829.7</v>
      </c>
      <c r="H222" s="22">
        <f t="shared" si="18"/>
        <v>118.24934812687306</v>
      </c>
      <c r="J222" s="41"/>
    </row>
    <row r="223" spans="1:10" ht="31.5" x14ac:dyDescent="0.2">
      <c r="A223" s="7" t="s">
        <v>326</v>
      </c>
      <c r="B223" s="8" t="s">
        <v>331</v>
      </c>
      <c r="C223" s="14">
        <v>590</v>
      </c>
      <c r="D223" s="14">
        <v>590</v>
      </c>
      <c r="E223" s="22"/>
      <c r="F223" s="22">
        <f t="shared" si="16"/>
        <v>0</v>
      </c>
      <c r="G223" s="14"/>
      <c r="H223" s="51" t="e">
        <f t="shared" si="18"/>
        <v>#DIV/0!</v>
      </c>
      <c r="J223" s="41"/>
    </row>
    <row r="224" spans="1:10" ht="31.5" x14ac:dyDescent="0.2">
      <c r="A224" s="7" t="s">
        <v>327</v>
      </c>
      <c r="B224" s="8" t="s">
        <v>332</v>
      </c>
      <c r="C224" s="14">
        <v>1627.7</v>
      </c>
      <c r="D224" s="22">
        <v>1627.7</v>
      </c>
      <c r="E224" s="22">
        <v>147</v>
      </c>
      <c r="F224" s="22">
        <f t="shared" si="16"/>
        <v>9.0311482459912753</v>
      </c>
      <c r="G224" s="14">
        <v>20</v>
      </c>
      <c r="H224" s="22" t="s">
        <v>505</v>
      </c>
      <c r="J224" s="41"/>
    </row>
    <row r="225" spans="1:10" ht="31.5" x14ac:dyDescent="0.2">
      <c r="A225" s="7" t="s">
        <v>328</v>
      </c>
      <c r="B225" s="8" t="s">
        <v>333</v>
      </c>
      <c r="C225" s="14">
        <v>200</v>
      </c>
      <c r="D225" s="14">
        <v>200</v>
      </c>
      <c r="E225" s="22">
        <v>179.6</v>
      </c>
      <c r="F225" s="22">
        <f t="shared" si="16"/>
        <v>89.8</v>
      </c>
      <c r="G225" s="14">
        <v>179.4</v>
      </c>
      <c r="H225" s="22">
        <f t="shared" si="18"/>
        <v>100.11148272017836</v>
      </c>
      <c r="J225" s="41"/>
    </row>
    <row r="226" spans="1:10" s="43" customFormat="1" ht="31.5" x14ac:dyDescent="0.2">
      <c r="A226" s="6" t="s">
        <v>334</v>
      </c>
      <c r="B226" s="9" t="s">
        <v>13</v>
      </c>
      <c r="C226" s="13">
        <f>SUM(C227:C240)</f>
        <v>11864049.700000001</v>
      </c>
      <c r="D226" s="13">
        <f t="shared" ref="D226:E226" si="21">SUM(D227:D240)</f>
        <v>11864049.700000001</v>
      </c>
      <c r="E226" s="13">
        <f t="shared" si="21"/>
        <v>4691231.5999999996</v>
      </c>
      <c r="F226" s="13">
        <f t="shared" si="16"/>
        <v>39.541570699927185</v>
      </c>
      <c r="G226" s="13">
        <f>SUM(G227:G240)</f>
        <v>4151961.5999999996</v>
      </c>
      <c r="H226" s="13">
        <f t="shared" si="18"/>
        <v>112.98831858175183</v>
      </c>
      <c r="I226" s="42"/>
      <c r="J226" s="70"/>
    </row>
    <row r="227" spans="1:10" ht="24" customHeight="1" x14ac:dyDescent="0.2">
      <c r="A227" s="18" t="s">
        <v>335</v>
      </c>
      <c r="B227" s="19" t="s">
        <v>338</v>
      </c>
      <c r="C227" s="22">
        <v>170000</v>
      </c>
      <c r="D227" s="22">
        <v>170000</v>
      </c>
      <c r="E227" s="22">
        <v>5333.6</v>
      </c>
      <c r="F227" s="22">
        <f t="shared" si="16"/>
        <v>3.1374117647058823</v>
      </c>
      <c r="G227" s="22">
        <v>17467.900000000001</v>
      </c>
      <c r="H227" s="22">
        <f t="shared" si="18"/>
        <v>30.533721855517836</v>
      </c>
      <c r="J227" s="41"/>
    </row>
    <row r="228" spans="1:10" ht="24" customHeight="1" x14ac:dyDescent="0.2">
      <c r="A228" s="18" t="s">
        <v>336</v>
      </c>
      <c r="B228" s="19" t="s">
        <v>406</v>
      </c>
      <c r="C228" s="22">
        <v>79650</v>
      </c>
      <c r="D228" s="22">
        <v>79650</v>
      </c>
      <c r="E228" s="22">
        <v>66336.3</v>
      </c>
      <c r="F228" s="22">
        <f t="shared" si="16"/>
        <v>83.284745762711864</v>
      </c>
      <c r="G228" s="22">
        <v>32198.9</v>
      </c>
      <c r="H228" s="22" t="s">
        <v>501</v>
      </c>
      <c r="J228" s="41"/>
    </row>
    <row r="229" spans="1:10" ht="24" customHeight="1" x14ac:dyDescent="0.2">
      <c r="A229" s="18" t="s">
        <v>337</v>
      </c>
      <c r="B229" s="19" t="s">
        <v>339</v>
      </c>
      <c r="C229" s="22"/>
      <c r="D229" s="22"/>
      <c r="E229" s="22"/>
      <c r="F229" s="22"/>
      <c r="G229" s="22"/>
      <c r="H229" s="51" t="e">
        <f t="shared" si="18"/>
        <v>#DIV/0!</v>
      </c>
      <c r="J229" s="41"/>
    </row>
    <row r="230" spans="1:10" ht="31.5" x14ac:dyDescent="0.2">
      <c r="A230" s="18">
        <v>6610400000</v>
      </c>
      <c r="B230" s="19" t="s">
        <v>462</v>
      </c>
      <c r="C230" s="22">
        <v>96655.3</v>
      </c>
      <c r="D230" s="22">
        <v>96655.3</v>
      </c>
      <c r="E230" s="22">
        <v>22469.200000000001</v>
      </c>
      <c r="F230" s="22">
        <f t="shared" si="16"/>
        <v>23.246733495214436</v>
      </c>
      <c r="G230" s="22">
        <v>8169.6</v>
      </c>
      <c r="H230" s="22" t="s">
        <v>506</v>
      </c>
      <c r="J230" s="41"/>
    </row>
    <row r="231" spans="1:10" ht="50.25" customHeight="1" x14ac:dyDescent="0.2">
      <c r="A231" s="18" t="s">
        <v>340</v>
      </c>
      <c r="B231" s="19" t="s">
        <v>348</v>
      </c>
      <c r="C231" s="22">
        <v>8459117.1999999993</v>
      </c>
      <c r="D231" s="22">
        <v>8459117.1999999993</v>
      </c>
      <c r="E231" s="22">
        <v>4236256.4000000004</v>
      </c>
      <c r="F231" s="22">
        <f t="shared" si="16"/>
        <v>50.079178475030474</v>
      </c>
      <c r="G231" s="22">
        <v>3697242.4</v>
      </c>
      <c r="H231" s="22">
        <f t="shared" si="18"/>
        <v>114.57881149475079</v>
      </c>
      <c r="J231" s="41"/>
    </row>
    <row r="232" spans="1:10" ht="22.5" customHeight="1" x14ac:dyDescent="0.2">
      <c r="A232" s="18" t="s">
        <v>341</v>
      </c>
      <c r="B232" s="19" t="s">
        <v>349</v>
      </c>
      <c r="C232" s="22">
        <v>2096400</v>
      </c>
      <c r="D232" s="22">
        <v>2096400</v>
      </c>
      <c r="E232" s="22">
        <v>975.3</v>
      </c>
      <c r="F232" s="22">
        <f t="shared" si="16"/>
        <v>4.6522610188895246E-2</v>
      </c>
      <c r="G232" s="22"/>
      <c r="H232" s="51" t="e">
        <f t="shared" si="18"/>
        <v>#DIV/0!</v>
      </c>
      <c r="J232" s="41"/>
    </row>
    <row r="233" spans="1:10" ht="31.5" x14ac:dyDescent="0.2">
      <c r="A233" s="18" t="s">
        <v>342</v>
      </c>
      <c r="B233" s="19" t="s">
        <v>350</v>
      </c>
      <c r="C233" s="22">
        <v>68822.100000000006</v>
      </c>
      <c r="D233" s="22">
        <v>68822.100000000006</v>
      </c>
      <c r="E233" s="22">
        <v>12088.3</v>
      </c>
      <c r="F233" s="22">
        <f t="shared" si="16"/>
        <v>17.564561383625314</v>
      </c>
      <c r="G233" s="22">
        <v>11640.7</v>
      </c>
      <c r="H233" s="22">
        <f t="shared" si="18"/>
        <v>103.8451295884268</v>
      </c>
      <c r="J233" s="41"/>
    </row>
    <row r="234" spans="1:10" ht="21.75" customHeight="1" x14ac:dyDescent="0.2">
      <c r="A234" s="18" t="s">
        <v>343</v>
      </c>
      <c r="B234" s="19" t="s">
        <v>351</v>
      </c>
      <c r="C234" s="22">
        <v>10000</v>
      </c>
      <c r="D234" s="22">
        <v>10000</v>
      </c>
      <c r="E234" s="22"/>
      <c r="F234" s="22">
        <f t="shared" si="16"/>
        <v>0</v>
      </c>
      <c r="G234" s="22">
        <v>2607</v>
      </c>
      <c r="H234" s="22">
        <f t="shared" si="18"/>
        <v>0</v>
      </c>
      <c r="J234" s="41"/>
    </row>
    <row r="235" spans="1:10" ht="47.25" x14ac:dyDescent="0.2">
      <c r="A235" s="18" t="s">
        <v>344</v>
      </c>
      <c r="B235" s="19" t="s">
        <v>352</v>
      </c>
      <c r="C235" s="22">
        <v>119303.3</v>
      </c>
      <c r="D235" s="22">
        <v>119303.3</v>
      </c>
      <c r="E235" s="22">
        <v>46563.1</v>
      </c>
      <c r="F235" s="22">
        <f t="shared" si="16"/>
        <v>39.02918024899563</v>
      </c>
      <c r="G235" s="22">
        <v>36192</v>
      </c>
      <c r="H235" s="22">
        <f t="shared" si="18"/>
        <v>128.65578028293544</v>
      </c>
      <c r="J235" s="41"/>
    </row>
    <row r="236" spans="1:10" ht="47.25" x14ac:dyDescent="0.2">
      <c r="A236" s="18" t="s">
        <v>345</v>
      </c>
      <c r="B236" s="19" t="s">
        <v>353</v>
      </c>
      <c r="C236" s="22">
        <v>230.4</v>
      </c>
      <c r="D236" s="22">
        <v>230.4</v>
      </c>
      <c r="E236" s="22"/>
      <c r="F236" s="22">
        <f t="shared" si="16"/>
        <v>0</v>
      </c>
      <c r="G236" s="22"/>
      <c r="H236" s="51" t="e">
        <f t="shared" si="18"/>
        <v>#DIV/0!</v>
      </c>
      <c r="J236" s="41"/>
    </row>
    <row r="237" spans="1:10" ht="31.5" x14ac:dyDescent="0.2">
      <c r="A237" s="18" t="s">
        <v>346</v>
      </c>
      <c r="B237" s="19" t="s">
        <v>354</v>
      </c>
      <c r="C237" s="22">
        <v>14215.7</v>
      </c>
      <c r="D237" s="22">
        <v>14215.7</v>
      </c>
      <c r="E237" s="22">
        <v>2197.6999999999998</v>
      </c>
      <c r="F237" s="22">
        <f t="shared" si="16"/>
        <v>15.459667832044849</v>
      </c>
      <c r="G237" s="22">
        <v>9351.2999999999993</v>
      </c>
      <c r="H237" s="22">
        <f t="shared" si="18"/>
        <v>23.501545239699293</v>
      </c>
      <c r="J237" s="41"/>
    </row>
    <row r="238" spans="1:10" ht="31.5" x14ac:dyDescent="0.2">
      <c r="A238" s="18" t="s">
        <v>347</v>
      </c>
      <c r="B238" s="19" t="s">
        <v>355</v>
      </c>
      <c r="C238" s="22">
        <v>682479.3</v>
      </c>
      <c r="D238" s="22">
        <v>682479.3</v>
      </c>
      <c r="E238" s="22">
        <v>287107.5</v>
      </c>
      <c r="F238" s="22">
        <f t="shared" si="16"/>
        <v>42.068308884972772</v>
      </c>
      <c r="G238" s="22">
        <v>328318.40000000002</v>
      </c>
      <c r="H238" s="22">
        <f t="shared" si="18"/>
        <v>87.447885954609902</v>
      </c>
      <c r="J238" s="41"/>
    </row>
    <row r="239" spans="1:10" ht="31.5" x14ac:dyDescent="0.2">
      <c r="A239" s="7">
        <v>6631000000</v>
      </c>
      <c r="B239" s="8" t="s">
        <v>387</v>
      </c>
      <c r="C239" s="14">
        <v>66108</v>
      </c>
      <c r="D239" s="22">
        <v>66108</v>
      </c>
      <c r="E239" s="22">
        <v>11904.2</v>
      </c>
      <c r="F239" s="22">
        <f t="shared" si="16"/>
        <v>18.007200338839478</v>
      </c>
      <c r="G239" s="14">
        <v>8595.6</v>
      </c>
      <c r="H239" s="22">
        <f t="shared" si="18"/>
        <v>138.49178649541628</v>
      </c>
      <c r="J239" s="41"/>
    </row>
    <row r="240" spans="1:10" ht="31.5" x14ac:dyDescent="0.2">
      <c r="A240" s="7" t="s">
        <v>400</v>
      </c>
      <c r="B240" s="8" t="s">
        <v>401</v>
      </c>
      <c r="C240" s="14">
        <v>1068.4000000000001</v>
      </c>
      <c r="D240" s="22">
        <v>1068.4000000000001</v>
      </c>
      <c r="E240" s="22"/>
      <c r="F240" s="22">
        <f t="shared" si="16"/>
        <v>0</v>
      </c>
      <c r="G240" s="14">
        <v>177.8</v>
      </c>
      <c r="H240" s="22">
        <f t="shared" si="18"/>
        <v>0</v>
      </c>
      <c r="J240" s="41"/>
    </row>
    <row r="241" spans="1:10" s="43" customFormat="1" ht="31.5" x14ac:dyDescent="0.2">
      <c r="A241" s="6" t="s">
        <v>356</v>
      </c>
      <c r="B241" s="9" t="s">
        <v>14</v>
      </c>
      <c r="C241" s="13">
        <f t="shared" ref="C241:E241" si="22">SUM(C242:C245)</f>
        <v>206089.60000000001</v>
      </c>
      <c r="D241" s="13">
        <f t="shared" si="22"/>
        <v>206089.60000000001</v>
      </c>
      <c r="E241" s="13">
        <f t="shared" si="22"/>
        <v>92291.5</v>
      </c>
      <c r="F241" s="13">
        <f t="shared" si="16"/>
        <v>44.782220936912879</v>
      </c>
      <c r="G241" s="13">
        <f>SUM(G242:G245)</f>
        <v>85309.799999999988</v>
      </c>
      <c r="H241" s="13">
        <f t="shared" si="18"/>
        <v>108.18393666378307</v>
      </c>
      <c r="J241" s="70"/>
    </row>
    <row r="242" spans="1:10" ht="18.75" customHeight="1" x14ac:dyDescent="0.2">
      <c r="A242" s="18" t="s">
        <v>357</v>
      </c>
      <c r="B242" s="19" t="s">
        <v>361</v>
      </c>
      <c r="C242" s="22">
        <v>152570.9</v>
      </c>
      <c r="D242" s="22">
        <v>152570.9</v>
      </c>
      <c r="E242" s="22">
        <v>81371.199999999997</v>
      </c>
      <c r="F242" s="22">
        <f t="shared" si="16"/>
        <v>53.333368289759051</v>
      </c>
      <c r="G242" s="22">
        <v>64297.2</v>
      </c>
      <c r="H242" s="22">
        <f t="shared" si="18"/>
        <v>126.55481109597308</v>
      </c>
      <c r="J242" s="41"/>
    </row>
    <row r="243" spans="1:10" ht="18" customHeight="1" x14ac:dyDescent="0.2">
      <c r="A243" s="18" t="s">
        <v>358</v>
      </c>
      <c r="B243" s="19" t="s">
        <v>362</v>
      </c>
      <c r="C243" s="22">
        <v>42426.6</v>
      </c>
      <c r="D243" s="22">
        <v>42426.6</v>
      </c>
      <c r="E243" s="22">
        <v>7520.3</v>
      </c>
      <c r="F243" s="22">
        <f t="shared" si="16"/>
        <v>17.725436400748588</v>
      </c>
      <c r="G243" s="22">
        <v>17612.599999999999</v>
      </c>
      <c r="H243" s="22">
        <f t="shared" si="18"/>
        <v>42.698409093489893</v>
      </c>
      <c r="J243" s="41"/>
    </row>
    <row r="244" spans="1:10" ht="31.5" x14ac:dyDescent="0.2">
      <c r="A244" s="18" t="s">
        <v>359</v>
      </c>
      <c r="B244" s="19" t="s">
        <v>363</v>
      </c>
      <c r="C244" s="22">
        <v>4292.1000000000004</v>
      </c>
      <c r="D244" s="22">
        <v>4292.1000000000004</v>
      </c>
      <c r="E244" s="22"/>
      <c r="F244" s="22"/>
      <c r="G244" s="22"/>
      <c r="H244" s="22"/>
      <c r="J244" s="41"/>
    </row>
    <row r="245" spans="1:10" ht="31.5" x14ac:dyDescent="0.2">
      <c r="A245" s="7" t="s">
        <v>360</v>
      </c>
      <c r="B245" s="8" t="s">
        <v>364</v>
      </c>
      <c r="C245" s="14">
        <v>6800</v>
      </c>
      <c r="D245" s="22">
        <v>6800</v>
      </c>
      <c r="E245" s="22">
        <v>3400</v>
      </c>
      <c r="F245" s="22">
        <f t="shared" si="16"/>
        <v>50</v>
      </c>
      <c r="G245" s="14">
        <v>3400</v>
      </c>
      <c r="H245" s="22">
        <f t="shared" si="18"/>
        <v>100</v>
      </c>
      <c r="J245" s="41"/>
    </row>
    <row r="246" spans="1:10" s="43" customFormat="1" ht="31.5" x14ac:dyDescent="0.2">
      <c r="A246" s="6" t="s">
        <v>365</v>
      </c>
      <c r="B246" s="9" t="s">
        <v>15</v>
      </c>
      <c r="C246" s="13">
        <f t="shared" ref="C246:E246" si="23">SUM(C247:C250)</f>
        <v>93823</v>
      </c>
      <c r="D246" s="13">
        <f t="shared" si="23"/>
        <v>93823</v>
      </c>
      <c r="E246" s="13">
        <f t="shared" si="23"/>
        <v>45467.3</v>
      </c>
      <c r="F246" s="13">
        <f t="shared" si="16"/>
        <v>48.460718587126827</v>
      </c>
      <c r="G246" s="13">
        <f>SUM(G247:G250)</f>
        <v>38894.800000000003</v>
      </c>
      <c r="H246" s="13">
        <f t="shared" si="18"/>
        <v>116.89814576755762</v>
      </c>
      <c r="J246" s="70"/>
    </row>
    <row r="247" spans="1:10" ht="20.25" customHeight="1" x14ac:dyDescent="0.2">
      <c r="A247" s="7" t="s">
        <v>366</v>
      </c>
      <c r="B247" s="8" t="s">
        <v>179</v>
      </c>
      <c r="C247" s="14"/>
      <c r="D247" s="14"/>
      <c r="E247" s="22"/>
      <c r="F247" s="22"/>
      <c r="G247" s="14"/>
      <c r="H247" s="51" t="e">
        <f t="shared" si="18"/>
        <v>#DIV/0!</v>
      </c>
      <c r="J247" s="41"/>
    </row>
    <row r="248" spans="1:10" ht="20.25" customHeight="1" x14ac:dyDescent="0.2">
      <c r="A248" s="7" t="s">
        <v>464</v>
      </c>
      <c r="B248" s="8" t="s">
        <v>463</v>
      </c>
      <c r="C248" s="14"/>
      <c r="D248" s="14"/>
      <c r="E248" s="22"/>
      <c r="F248" s="51" t="e">
        <f t="shared" si="16"/>
        <v>#DIV/0!</v>
      </c>
      <c r="G248" s="14">
        <v>2756.4</v>
      </c>
      <c r="H248" s="22">
        <f t="shared" si="18"/>
        <v>0</v>
      </c>
      <c r="J248" s="41"/>
    </row>
    <row r="249" spans="1:10" ht="20.25" customHeight="1" x14ac:dyDescent="0.2">
      <c r="A249" s="7" t="s">
        <v>369</v>
      </c>
      <c r="B249" s="8" t="s">
        <v>367</v>
      </c>
      <c r="C249" s="14">
        <v>105</v>
      </c>
      <c r="D249" s="14">
        <v>105</v>
      </c>
      <c r="E249" s="22"/>
      <c r="F249" s="22">
        <f t="shared" si="16"/>
        <v>0</v>
      </c>
      <c r="G249" s="14">
        <v>30</v>
      </c>
      <c r="H249" s="22">
        <f t="shared" si="18"/>
        <v>0</v>
      </c>
      <c r="J249" s="41"/>
    </row>
    <row r="250" spans="1:10" ht="20.25" customHeight="1" x14ac:dyDescent="0.2">
      <c r="A250" s="7" t="s">
        <v>370</v>
      </c>
      <c r="B250" s="8" t="s">
        <v>368</v>
      </c>
      <c r="C250" s="14">
        <v>93718</v>
      </c>
      <c r="D250" s="22">
        <v>93718</v>
      </c>
      <c r="E250" s="22">
        <v>45467.3</v>
      </c>
      <c r="F250" s="22">
        <f t="shared" si="16"/>
        <v>48.515013124479829</v>
      </c>
      <c r="G250" s="14">
        <v>36108.400000000001</v>
      </c>
      <c r="H250" s="22">
        <f t="shared" si="18"/>
        <v>125.91889975739718</v>
      </c>
      <c r="J250" s="41"/>
    </row>
    <row r="251" spans="1:10" s="43" customFormat="1" ht="24" customHeight="1" x14ac:dyDescent="0.2">
      <c r="A251" s="6" t="s">
        <v>371</v>
      </c>
      <c r="B251" s="9" t="s">
        <v>55</v>
      </c>
      <c r="C251" s="13">
        <f t="shared" ref="C251:E251" si="24">C252+C253</f>
        <v>2191470.2000000002</v>
      </c>
      <c r="D251" s="13">
        <f t="shared" si="24"/>
        <v>2191470.2000000002</v>
      </c>
      <c r="E251" s="13">
        <f t="shared" si="24"/>
        <v>740354.3</v>
      </c>
      <c r="F251" s="13">
        <f t="shared" si="16"/>
        <v>33.783452770655977</v>
      </c>
      <c r="G251" s="13">
        <f>G252+G253</f>
        <v>1961973.2</v>
      </c>
      <c r="H251" s="13">
        <f t="shared" si="18"/>
        <v>37.73518924723335</v>
      </c>
      <c r="J251" s="70"/>
    </row>
    <row r="252" spans="1:10" ht="18.75" customHeight="1" x14ac:dyDescent="0.2">
      <c r="A252" s="7" t="s">
        <v>402</v>
      </c>
      <c r="B252" s="8" t="s">
        <v>403</v>
      </c>
      <c r="C252" s="22">
        <v>1015000</v>
      </c>
      <c r="D252" s="22">
        <v>1015000</v>
      </c>
      <c r="E252" s="22">
        <v>95193</v>
      </c>
      <c r="F252" s="22">
        <f t="shared" si="16"/>
        <v>9.3786206896551718</v>
      </c>
      <c r="G252" s="22">
        <v>1249050.7</v>
      </c>
      <c r="H252" s="22">
        <f t="shared" si="18"/>
        <v>7.6212278652900158</v>
      </c>
      <c r="J252" s="45"/>
    </row>
    <row r="253" spans="1:10" x14ac:dyDescent="0.2">
      <c r="A253" s="33" t="s">
        <v>470</v>
      </c>
      <c r="B253" s="8" t="s">
        <v>372</v>
      </c>
      <c r="C253" s="14">
        <v>1176470.2</v>
      </c>
      <c r="D253" s="22">
        <v>1176470.2</v>
      </c>
      <c r="E253" s="22">
        <v>645161.30000000005</v>
      </c>
      <c r="F253" s="22">
        <f t="shared" si="16"/>
        <v>54.838728596780442</v>
      </c>
      <c r="G253" s="14">
        <v>712922.5</v>
      </c>
      <c r="H253" s="22">
        <f t="shared" si="18"/>
        <v>90.495292265288313</v>
      </c>
      <c r="J253" s="41"/>
    </row>
    <row r="254" spans="1:10" s="43" customFormat="1" ht="22.5" customHeight="1" x14ac:dyDescent="0.2">
      <c r="A254" s="6" t="s">
        <v>373</v>
      </c>
      <c r="B254" s="9" t="s">
        <v>16</v>
      </c>
      <c r="C254" s="13">
        <f t="shared" ref="C254:E254" si="25">SUM(C255:C259)</f>
        <v>1035460.1</v>
      </c>
      <c r="D254" s="13">
        <f t="shared" si="25"/>
        <v>1035460.1</v>
      </c>
      <c r="E254" s="13">
        <f t="shared" si="25"/>
        <v>675568.60000000009</v>
      </c>
      <c r="F254" s="13">
        <f t="shared" si="16"/>
        <v>65.243325165305748</v>
      </c>
      <c r="G254" s="13">
        <f>SUM(G255:G259)</f>
        <v>825212.6</v>
      </c>
      <c r="H254" s="13">
        <f t="shared" si="18"/>
        <v>81.866006408530382</v>
      </c>
      <c r="J254" s="70"/>
    </row>
    <row r="255" spans="1:10" ht="31.5" x14ac:dyDescent="0.2">
      <c r="A255" s="7" t="s">
        <v>374</v>
      </c>
      <c r="B255" s="8" t="s">
        <v>378</v>
      </c>
      <c r="C255" s="30">
        <v>410744.9</v>
      </c>
      <c r="D255" s="30">
        <v>410744.9</v>
      </c>
      <c r="E255" s="22">
        <v>153459.1</v>
      </c>
      <c r="F255" s="22">
        <f t="shared" si="16"/>
        <v>37.361169913491317</v>
      </c>
      <c r="G255" s="14">
        <v>72370</v>
      </c>
      <c r="H255" s="22" t="s">
        <v>501</v>
      </c>
      <c r="J255" s="41"/>
    </row>
    <row r="256" spans="1:10" ht="18" customHeight="1" x14ac:dyDescent="0.2">
      <c r="A256" s="7">
        <v>7010200000</v>
      </c>
      <c r="B256" s="8" t="s">
        <v>385</v>
      </c>
      <c r="C256" s="30"/>
      <c r="D256" s="30"/>
      <c r="E256" s="22"/>
      <c r="F256" s="22"/>
      <c r="G256" s="14"/>
      <c r="H256" s="51" t="e">
        <f t="shared" si="18"/>
        <v>#DIV/0!</v>
      </c>
      <c r="J256" s="41"/>
    </row>
    <row r="257" spans="1:10" ht="18" customHeight="1" x14ac:dyDescent="0.2">
      <c r="A257" s="7" t="s">
        <v>375</v>
      </c>
      <c r="B257" s="8" t="s">
        <v>379</v>
      </c>
      <c r="C257" s="30">
        <v>98884.1</v>
      </c>
      <c r="D257" s="30">
        <v>98884.1</v>
      </c>
      <c r="E257" s="22">
        <v>16455.099999999999</v>
      </c>
      <c r="F257" s="22">
        <f t="shared" si="16"/>
        <v>16.640794627245427</v>
      </c>
      <c r="G257" s="14">
        <v>6836.9</v>
      </c>
      <c r="H257" s="22" t="s">
        <v>492</v>
      </c>
      <c r="J257" s="41"/>
    </row>
    <row r="258" spans="1:10" ht="18" customHeight="1" x14ac:dyDescent="0.2">
      <c r="A258" s="7" t="s">
        <v>376</v>
      </c>
      <c r="B258" s="8" t="s">
        <v>380</v>
      </c>
      <c r="C258" s="30">
        <v>525831.1</v>
      </c>
      <c r="D258" s="30">
        <v>525831.1</v>
      </c>
      <c r="E258" s="22">
        <v>505654.4</v>
      </c>
      <c r="F258" s="22">
        <f t="shared" si="16"/>
        <v>96.162893370133489</v>
      </c>
      <c r="G258" s="14">
        <v>637999</v>
      </c>
      <c r="H258" s="22">
        <f t="shared" si="18"/>
        <v>79.256299774764543</v>
      </c>
      <c r="J258" s="41"/>
    </row>
    <row r="259" spans="1:10" ht="18" customHeight="1" x14ac:dyDescent="0.2">
      <c r="A259" s="7" t="s">
        <v>377</v>
      </c>
      <c r="B259" s="8" t="s">
        <v>381</v>
      </c>
      <c r="C259" s="30"/>
      <c r="D259" s="30"/>
      <c r="E259" s="22"/>
      <c r="F259" s="51" t="e">
        <f t="shared" si="16"/>
        <v>#DIV/0!</v>
      </c>
      <c r="G259" s="14">
        <v>108006.7</v>
      </c>
      <c r="H259" s="22">
        <f t="shared" si="18"/>
        <v>0</v>
      </c>
      <c r="J259" s="41"/>
    </row>
    <row r="260" spans="1:10" ht="18" customHeight="1" x14ac:dyDescent="0.2">
      <c r="A260" s="6">
        <v>7100000000</v>
      </c>
      <c r="B260" s="9" t="s">
        <v>483</v>
      </c>
      <c r="C260" s="13">
        <f>C261+C262+C263+C264+C265</f>
        <v>61694.899999999994</v>
      </c>
      <c r="D260" s="13">
        <f t="shared" ref="D260:G260" si="26">D261+D262+D263+D264+D265</f>
        <v>61694.899999999994</v>
      </c>
      <c r="E260" s="13">
        <f t="shared" si="26"/>
        <v>30747.3</v>
      </c>
      <c r="F260" s="13">
        <f t="shared" si="16"/>
        <v>49.837668915907152</v>
      </c>
      <c r="G260" s="13">
        <f t="shared" si="26"/>
        <v>0</v>
      </c>
      <c r="H260" s="53" t="e">
        <f t="shared" si="18"/>
        <v>#DIV/0!</v>
      </c>
      <c r="J260" s="41"/>
    </row>
    <row r="261" spans="1:10" s="48" customFormat="1" ht="18" customHeight="1" x14ac:dyDescent="0.2">
      <c r="A261" s="7" t="s">
        <v>484</v>
      </c>
      <c r="B261" s="50" t="s">
        <v>437</v>
      </c>
      <c r="C261" s="14">
        <v>480</v>
      </c>
      <c r="D261" s="30">
        <v>480</v>
      </c>
      <c r="E261" s="14"/>
      <c r="F261" s="22">
        <f t="shared" si="16"/>
        <v>0</v>
      </c>
      <c r="G261" s="14"/>
      <c r="H261" s="51" t="e">
        <f t="shared" si="18"/>
        <v>#DIV/0!</v>
      </c>
      <c r="J261" s="49"/>
    </row>
    <row r="262" spans="1:10" s="48" customFormat="1" ht="18" customHeight="1" x14ac:dyDescent="0.2">
      <c r="A262" s="7" t="s">
        <v>485</v>
      </c>
      <c r="B262" s="50" t="s">
        <v>463</v>
      </c>
      <c r="C262" s="14">
        <v>5474.5</v>
      </c>
      <c r="D262" s="30">
        <v>5474.5</v>
      </c>
      <c r="E262" s="14">
        <v>620</v>
      </c>
      <c r="F262" s="22">
        <f t="shared" si="16"/>
        <v>11.325235181295096</v>
      </c>
      <c r="G262" s="14"/>
      <c r="H262" s="51" t="e">
        <f t="shared" si="18"/>
        <v>#DIV/0!</v>
      </c>
      <c r="J262" s="49"/>
    </row>
    <row r="263" spans="1:10" ht="18" customHeight="1" x14ac:dyDescent="0.2">
      <c r="A263" s="7">
        <v>7130100000</v>
      </c>
      <c r="B263" s="8" t="s">
        <v>192</v>
      </c>
      <c r="C263" s="30">
        <v>2204.6</v>
      </c>
      <c r="D263" s="30">
        <v>2204.6</v>
      </c>
      <c r="E263" s="22">
        <v>650</v>
      </c>
      <c r="F263" s="22">
        <f t="shared" si="16"/>
        <v>29.483806586228795</v>
      </c>
      <c r="G263" s="14"/>
      <c r="H263" s="51" t="e">
        <f t="shared" si="18"/>
        <v>#DIV/0!</v>
      </c>
      <c r="J263" s="41"/>
    </row>
    <row r="264" spans="1:10" ht="31.5" x14ac:dyDescent="0.2">
      <c r="A264" s="7">
        <v>7130200000</v>
      </c>
      <c r="B264" s="8" t="s">
        <v>486</v>
      </c>
      <c r="C264" s="30">
        <v>52804.1</v>
      </c>
      <c r="D264" s="30">
        <v>52804.1</v>
      </c>
      <c r="E264" s="22">
        <v>29378.1</v>
      </c>
      <c r="F264" s="22">
        <f t="shared" si="16"/>
        <v>55.6360206877875</v>
      </c>
      <c r="G264" s="14"/>
      <c r="H264" s="51" t="e">
        <f t="shared" si="18"/>
        <v>#DIV/0!</v>
      </c>
      <c r="J264" s="41"/>
    </row>
    <row r="265" spans="1:10" ht="31.5" x14ac:dyDescent="0.2">
      <c r="A265" s="7">
        <v>7130300000</v>
      </c>
      <c r="B265" s="8" t="s">
        <v>487</v>
      </c>
      <c r="C265" s="30">
        <v>731.7</v>
      </c>
      <c r="D265" s="30">
        <v>731.7</v>
      </c>
      <c r="E265" s="22">
        <v>99.2</v>
      </c>
      <c r="F265" s="22">
        <f t="shared" si="16"/>
        <v>13.557468908022413</v>
      </c>
      <c r="G265" s="14"/>
      <c r="H265" s="51" t="e">
        <f t="shared" si="18"/>
        <v>#DIV/0!</v>
      </c>
      <c r="J265" s="41"/>
    </row>
    <row r="266" spans="1:10" s="43" customFormat="1" x14ac:dyDescent="0.2">
      <c r="A266" s="6"/>
      <c r="B266" s="9" t="s">
        <v>17</v>
      </c>
      <c r="C266" s="13">
        <f>C7+C29+C47+C68+C81+C108+C123+C135+C152+C181+C195+C199+C211+C214+C220+C226+C241+C246+C251+C254+C260</f>
        <v>191966268.79999998</v>
      </c>
      <c r="D266" s="13">
        <f>D7+D29+D47+D68+D81+D108+D123+D135+D152+D181+D195+D199+D211+D214+D220+D226+D241+D246+D251+D254+D260</f>
        <v>192299999.40000001</v>
      </c>
      <c r="E266" s="13">
        <f>E7+E29+E47+E68+E81+E108+E123+E135+E152+E181+E195+E199+E211+E214+E220+E226+E241+E246+E251+E254+E260</f>
        <v>90629510.200000003</v>
      </c>
      <c r="F266" s="13">
        <f t="shared" si="16"/>
        <v>47.129230620268011</v>
      </c>
      <c r="G266" s="13">
        <f>G7+G29+G47+G68+G81+G108+G123+G135+G152+G181+G195+G199+G211+G214+G220+G226+G241+G246+G251+G254+G260</f>
        <v>87673592.799999982</v>
      </c>
      <c r="H266" s="13">
        <f t="shared" si="18"/>
        <v>103.37150253069134</v>
      </c>
      <c r="J266" s="70"/>
    </row>
    <row r="267" spans="1:10" s="44" customFormat="1" x14ac:dyDescent="0.2">
      <c r="A267" s="77"/>
      <c r="B267" s="78" t="s">
        <v>18</v>
      </c>
      <c r="C267" s="79">
        <v>30304572</v>
      </c>
      <c r="D267" s="79">
        <v>30312610.199999999</v>
      </c>
      <c r="E267" s="79">
        <v>12690920</v>
      </c>
      <c r="F267" s="22">
        <f t="shared" si="16"/>
        <v>41.866800372077492</v>
      </c>
      <c r="G267" s="79">
        <v>6584818.2999999998</v>
      </c>
      <c r="H267" s="22" t="s">
        <v>507</v>
      </c>
      <c r="J267" s="41"/>
    </row>
    <row r="268" spans="1:10" s="43" customFormat="1" x14ac:dyDescent="0.2">
      <c r="A268" s="76"/>
      <c r="B268" s="9" t="s">
        <v>19</v>
      </c>
      <c r="C268" s="13">
        <f>C266+C267</f>
        <v>222270840.79999998</v>
      </c>
      <c r="D268" s="13">
        <f>D266+D267</f>
        <v>222612609.59999999</v>
      </c>
      <c r="E268" s="13">
        <f>E266+E267</f>
        <v>103320430.2</v>
      </c>
      <c r="F268" s="13">
        <f t="shared" si="16"/>
        <v>46.412658467842697</v>
      </c>
      <c r="G268" s="13">
        <f>G266+G267</f>
        <v>94258411.099999979</v>
      </c>
      <c r="H268" s="13">
        <f t="shared" si="18"/>
        <v>109.61401639837321</v>
      </c>
      <c r="J268" s="70"/>
    </row>
    <row r="269" spans="1:10" ht="8.25" customHeight="1" x14ac:dyDescent="0.25">
      <c r="C269" s="12"/>
      <c r="D269" s="12"/>
      <c r="E269" s="12"/>
      <c r="F269" s="12"/>
    </row>
    <row r="270" spans="1:10" ht="17.25" customHeight="1" x14ac:dyDescent="0.2">
      <c r="A270" s="67" t="s">
        <v>490</v>
      </c>
      <c r="B270" s="67"/>
      <c r="C270" s="67"/>
      <c r="D270" s="67"/>
      <c r="E270" s="67"/>
      <c r="F270" s="67"/>
      <c r="G270" s="67"/>
      <c r="H270" s="67"/>
    </row>
    <row r="271" spans="1:10" ht="13.5" customHeight="1" x14ac:dyDescent="0.2">
      <c r="A271" s="64" t="s">
        <v>394</v>
      </c>
      <c r="B271" s="64"/>
      <c r="C271" s="64"/>
      <c r="D271" s="64"/>
      <c r="E271" s="64"/>
      <c r="F271" s="64"/>
      <c r="G271" s="64"/>
      <c r="H271" s="64"/>
    </row>
    <row r="274" spans="1:8" x14ac:dyDescent="0.25">
      <c r="E274" s="12"/>
    </row>
    <row r="277" spans="1:8" x14ac:dyDescent="0.25">
      <c r="E277" s="15"/>
    </row>
    <row r="278" spans="1:8" x14ac:dyDescent="0.25">
      <c r="C278" s="12"/>
    </row>
    <row r="280" spans="1:8" ht="21" customHeight="1" x14ac:dyDescent="0.2">
      <c r="A280" s="35"/>
      <c r="B280" s="35"/>
      <c r="C280" s="35"/>
      <c r="D280" s="35"/>
      <c r="E280" s="35"/>
      <c r="F280" s="35"/>
      <c r="G280" s="35"/>
      <c r="H280" s="35"/>
    </row>
    <row r="281" spans="1:8" ht="21" customHeight="1" x14ac:dyDescent="0.2">
      <c r="A281" s="36"/>
      <c r="B281" s="36"/>
      <c r="C281" s="36"/>
      <c r="D281" s="36"/>
      <c r="E281" s="36"/>
      <c r="F281" s="36"/>
      <c r="G281" s="36"/>
      <c r="H281" s="36"/>
    </row>
    <row r="284" spans="1:8" x14ac:dyDescent="0.25">
      <c r="D284" s="11"/>
      <c r="E284" s="11"/>
      <c r="G284" s="29"/>
    </row>
    <row r="285" spans="1:8" x14ac:dyDescent="0.25">
      <c r="D285" s="11"/>
      <c r="E285" s="11"/>
    </row>
    <row r="286" spans="1:8" x14ac:dyDescent="0.25">
      <c r="D286" s="11"/>
      <c r="E286" s="11"/>
      <c r="G286" s="29"/>
    </row>
    <row r="290" spans="1:5" x14ac:dyDescent="0.25">
      <c r="D290" s="12"/>
      <c r="E290" s="12"/>
    </row>
    <row r="292" spans="1:5" x14ac:dyDescent="0.25">
      <c r="A292" s="24"/>
    </row>
  </sheetData>
  <mergeCells count="11">
    <mergeCell ref="A271:H271"/>
    <mergeCell ref="C4:D4"/>
    <mergeCell ref="E4:E5"/>
    <mergeCell ref="F4:F5"/>
    <mergeCell ref="G4:G5"/>
    <mergeCell ref="A270:H270"/>
    <mergeCell ref="A1:H1"/>
    <mergeCell ref="A3:A5"/>
    <mergeCell ref="B3:B5"/>
    <mergeCell ref="C3:F3"/>
    <mergeCell ref="H3:H5"/>
  </mergeCells>
  <printOptions horizontalCentered="1"/>
  <pageMargins left="0.19685039370078741" right="0.19685039370078741" top="0.15748031496062992" bottom="0.15748031496062992" header="0" footer="0"/>
  <pageSetup paperSize="9" scale="65" fitToHeight="0" orientation="landscape" r:id="rId1"/>
  <headerFooter alignWithMargins="0">
    <oddFooter>&amp;C&amp;P</oddFooter>
  </headerFooter>
  <rowBreaks count="6" manualBreakCount="6">
    <brk id="42" max="7" man="1"/>
    <brk id="73" max="7" man="1"/>
    <brk id="107" max="7" man="1"/>
    <brk id="145" max="7" man="1"/>
    <brk id="182" max="7" man="1"/>
    <brk id="21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2026</vt:lpstr>
      <vt:lpstr>'2026'!Заголовки_для_печати</vt:lpstr>
      <vt:lpstr>'2026'!Область_печати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2026-07-28T12:58:32Z</cp:lastPrinted>
  <dcterms:created xsi:type="dcterms:W3CDTF">2021-01-29T07:43:13Z</dcterms:created>
  <dcterms:modified xsi:type="dcterms:W3CDTF">2026-07-28T12:59:06Z</dcterms:modified>
</cp:coreProperties>
</file>