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930" yWindow="525" windowWidth="15870" windowHeight="10320" tabRatio="604"/>
  </bookViews>
  <sheets>
    <sheet name="Финансирование" sheetId="1" r:id="rId1"/>
    <sheet name="Результаты" sheetId="2" r:id="rId2"/>
  </sheets>
  <definedNames>
    <definedName name="_xlnm._FilterDatabase" localSheetId="0" hidden="1">Финансирование!#REF!</definedName>
    <definedName name="Z_2505F84B_EDD5_43D7_8CE7_AFF925DFBFF7_.wvu.Cols" localSheetId="0" hidden="1">Финансирование!#REF!</definedName>
    <definedName name="Z_2505F84B_EDD5_43D7_8CE7_AFF925DFBFF7_.wvu.PrintArea" localSheetId="0" hidden="1">Финансирование!$B$1:$G$189</definedName>
    <definedName name="Z_2505F84B_EDD5_43D7_8CE7_AFF925DFBFF7_.wvu.PrintTitles" localSheetId="0" hidden="1">Финансирование!$B:$B,Финансирование!$3:$5</definedName>
    <definedName name="Z_2505F84B_EDD5_43D7_8CE7_AFF925DFBFF7_.wvu.Rows" localSheetId="0" hidden="1">Финансирование!#REF!,Финансирование!$5:$5,Финансирование!#REF!,Финансирование!#REF!,Финансирование!#REF!,Финансирование!#REF!</definedName>
    <definedName name="Z_9D015A7B_71BF_4A38_92C8_CCD8973F5CA0_.wvu.Cols" localSheetId="0" hidden="1">Финансирование!#REF!,Финансирование!#REF!</definedName>
    <definedName name="Z_9D015A7B_71BF_4A38_92C8_CCD8973F5CA0_.wvu.FilterData" localSheetId="0" hidden="1">Финансирование!$B$5:$G$189</definedName>
    <definedName name="Z_9D015A7B_71BF_4A38_92C8_CCD8973F5CA0_.wvu.PrintArea" localSheetId="0" hidden="1">Финансирование!#REF!</definedName>
    <definedName name="Z_9D015A7B_71BF_4A38_92C8_CCD8973F5CA0_.wvu.PrintTitles" localSheetId="0" hidden="1">Финансирование!$B:$B,Финансирование!$3:$5</definedName>
    <definedName name="Z_9D015A7B_71BF_4A38_92C8_CCD8973F5CA0_.wvu.Rows" localSheetId="0" hidden="1">Финансирование!#REF!</definedName>
    <definedName name="_xlnm.Print_Titles" localSheetId="0">Финансирование!$B:$B,Финансирование!$3:$4</definedName>
    <definedName name="_xlnm.Print_Area" localSheetId="1">Результаты!$A$1:$I$226</definedName>
    <definedName name="_xlnm.Print_Area" localSheetId="0">Финансирование!$A$1:$G$212</definedName>
  </definedNames>
  <calcPr calcId="144525" iterate="1"/>
</workbook>
</file>

<file path=xl/calcChain.xml><?xml version="1.0" encoding="utf-8"?>
<calcChain xmlns="http://schemas.openxmlformats.org/spreadsheetml/2006/main">
  <c r="I5" i="2" l="1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3" i="2"/>
  <c r="I64" i="2"/>
  <c r="I65" i="2"/>
  <c r="I66" i="2"/>
  <c r="I67" i="2"/>
  <c r="I68" i="2"/>
  <c r="I69" i="2"/>
  <c r="I70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8" i="2"/>
  <c r="I149" i="2"/>
  <c r="I150" i="2"/>
  <c r="I151" i="2"/>
  <c r="I152" i="2"/>
  <c r="I153" i="2"/>
  <c r="I154" i="2"/>
  <c r="I157" i="2"/>
  <c r="I158" i="2"/>
  <c r="I159" i="2"/>
  <c r="I160" i="2"/>
  <c r="I161" i="2"/>
  <c r="I162" i="2"/>
  <c r="I163" i="2"/>
  <c r="I164" i="2"/>
  <c r="I165" i="2"/>
  <c r="I166" i="2"/>
  <c r="I168" i="2"/>
  <c r="I169" i="2"/>
  <c r="I170" i="2"/>
  <c r="I171" i="2"/>
  <c r="I172" i="2"/>
  <c r="I173" i="2"/>
  <c r="I174" i="2"/>
  <c r="I175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4" i="2"/>
  <c r="I195" i="2"/>
  <c r="I196" i="2"/>
  <c r="I197" i="2"/>
  <c r="I198" i="2"/>
  <c r="I199" i="2"/>
  <c r="I202" i="2"/>
  <c r="I203" i="2"/>
  <c r="I204" i="2"/>
  <c r="I205" i="2"/>
  <c r="I206" i="2"/>
  <c r="I207" i="2"/>
  <c r="I209" i="2"/>
  <c r="I210" i="2"/>
  <c r="I211" i="2"/>
  <c r="I212" i="2"/>
  <c r="I213" i="2"/>
  <c r="I214" i="2"/>
  <c r="I215" i="2"/>
  <c r="I218" i="2"/>
  <c r="I219" i="2"/>
  <c r="I220" i="2"/>
  <c r="I221" i="2"/>
  <c r="I222" i="2"/>
  <c r="I223" i="2"/>
  <c r="I224" i="2"/>
  <c r="I225" i="2"/>
  <c r="I226" i="2"/>
  <c r="F159" i="1" l="1"/>
  <c r="F8" i="1"/>
  <c r="F9" i="1"/>
  <c r="G9" i="1"/>
  <c r="F10" i="1"/>
  <c r="G10" i="1"/>
  <c r="F11" i="1"/>
  <c r="G11" i="1"/>
  <c r="F12" i="1"/>
  <c r="G12" i="1"/>
  <c r="F13" i="1"/>
  <c r="G13" i="1"/>
  <c r="F14" i="1"/>
  <c r="G14" i="1"/>
  <c r="F15" i="1"/>
  <c r="G15" i="1"/>
  <c r="F16" i="1"/>
  <c r="G16" i="1"/>
  <c r="F17" i="1"/>
  <c r="G17" i="1"/>
  <c r="F18" i="1"/>
  <c r="G18" i="1"/>
  <c r="F19" i="1"/>
  <c r="G19" i="1"/>
  <c r="G20" i="1"/>
  <c r="F21" i="1"/>
  <c r="G21" i="1"/>
  <c r="F22" i="1"/>
  <c r="G22" i="1"/>
  <c r="F24" i="1"/>
  <c r="G24" i="1"/>
  <c r="F25" i="1"/>
  <c r="G25" i="1"/>
  <c r="F26" i="1"/>
  <c r="G26" i="1"/>
  <c r="F27" i="1"/>
  <c r="G27" i="1"/>
  <c r="F28" i="1"/>
  <c r="G28" i="1"/>
  <c r="F29" i="1"/>
  <c r="G29" i="1"/>
  <c r="F30" i="1"/>
  <c r="G30" i="1"/>
  <c r="F31" i="1"/>
  <c r="G31" i="1"/>
  <c r="F32" i="1"/>
  <c r="G32" i="1"/>
  <c r="F33" i="1"/>
  <c r="G33" i="1"/>
  <c r="F34" i="1"/>
  <c r="G34" i="1"/>
  <c r="F35" i="1"/>
  <c r="G35" i="1"/>
  <c r="F36" i="1"/>
  <c r="G36" i="1"/>
  <c r="F37" i="1"/>
  <c r="G37" i="1"/>
  <c r="F38" i="1"/>
  <c r="G38" i="1"/>
  <c r="F40" i="1"/>
  <c r="G40" i="1"/>
  <c r="F41" i="1"/>
  <c r="G41" i="1"/>
  <c r="F42" i="1"/>
  <c r="G42" i="1"/>
  <c r="G43" i="1"/>
  <c r="G44" i="1"/>
  <c r="G45" i="1"/>
  <c r="F46" i="1"/>
  <c r="G46" i="1"/>
  <c r="F47" i="1"/>
  <c r="F48" i="1"/>
  <c r="G48" i="1"/>
  <c r="F49" i="1"/>
  <c r="G49" i="1"/>
  <c r="F50" i="1"/>
  <c r="G50" i="1"/>
  <c r="F51" i="1"/>
  <c r="G51" i="1"/>
  <c r="F52" i="1"/>
  <c r="G52" i="1"/>
  <c r="F53" i="1"/>
  <c r="G53" i="1"/>
  <c r="F54" i="1"/>
  <c r="G54" i="1"/>
  <c r="F55" i="1"/>
  <c r="G55" i="1"/>
  <c r="F56" i="1"/>
  <c r="G56" i="1"/>
  <c r="F57" i="1"/>
  <c r="G57" i="1"/>
  <c r="F59" i="1"/>
  <c r="G59" i="1"/>
  <c r="F60" i="1"/>
  <c r="G60" i="1"/>
  <c r="F61" i="1"/>
  <c r="G61" i="1"/>
  <c r="F62" i="1"/>
  <c r="G62" i="1"/>
  <c r="F63" i="1"/>
  <c r="G63" i="1"/>
  <c r="F64" i="1"/>
  <c r="G64" i="1"/>
  <c r="F65" i="1"/>
  <c r="G65" i="1"/>
  <c r="F66" i="1"/>
  <c r="G66" i="1"/>
  <c r="F67" i="1"/>
  <c r="G67" i="1"/>
  <c r="F69" i="1"/>
  <c r="G69" i="1"/>
  <c r="F70" i="1"/>
  <c r="G70" i="1"/>
  <c r="G71" i="1"/>
  <c r="F72" i="1"/>
  <c r="G72" i="1"/>
  <c r="F73" i="1"/>
  <c r="G73" i="1"/>
  <c r="F74" i="1"/>
  <c r="G74" i="1"/>
  <c r="F75" i="1"/>
  <c r="F76" i="1"/>
  <c r="G76" i="1"/>
  <c r="F77" i="1"/>
  <c r="G77" i="1"/>
  <c r="F78" i="1"/>
  <c r="G78" i="1"/>
  <c r="F79" i="1"/>
  <c r="G79" i="1"/>
  <c r="F80" i="1"/>
  <c r="G80" i="1"/>
  <c r="F81" i="1"/>
  <c r="G81" i="1"/>
  <c r="F82" i="1"/>
  <c r="G82" i="1"/>
  <c r="F83" i="1"/>
  <c r="G83" i="1"/>
  <c r="F84" i="1"/>
  <c r="G84" i="1"/>
  <c r="F85" i="1"/>
  <c r="G85" i="1"/>
  <c r="F86" i="1"/>
  <c r="G86" i="1"/>
  <c r="F87" i="1"/>
  <c r="G87" i="1"/>
  <c r="F88" i="1"/>
  <c r="G88" i="1"/>
  <c r="F89" i="1"/>
  <c r="G89" i="1"/>
  <c r="F90" i="1"/>
  <c r="G90" i="1"/>
  <c r="F91" i="1"/>
  <c r="G91" i="1"/>
  <c r="G92" i="1"/>
  <c r="F94" i="1"/>
  <c r="G94" i="1"/>
  <c r="F95" i="1"/>
  <c r="G95" i="1"/>
  <c r="F96" i="1"/>
  <c r="G96" i="1"/>
  <c r="F97" i="1"/>
  <c r="G97" i="1"/>
  <c r="F98" i="1"/>
  <c r="G98" i="1"/>
  <c r="F99" i="1"/>
  <c r="F100" i="1"/>
  <c r="G100" i="1"/>
  <c r="F101" i="1"/>
  <c r="G101" i="1"/>
  <c r="F102" i="1"/>
  <c r="G102" i="1"/>
  <c r="F104" i="1"/>
  <c r="G104" i="1"/>
  <c r="F105" i="1"/>
  <c r="G105" i="1"/>
  <c r="F106" i="1"/>
  <c r="G106" i="1"/>
  <c r="F107" i="1"/>
  <c r="G107" i="1"/>
  <c r="F108" i="1"/>
  <c r="G108" i="1"/>
  <c r="F109" i="1"/>
  <c r="G109" i="1"/>
  <c r="F110" i="1"/>
  <c r="G110" i="1"/>
  <c r="G112" i="1"/>
  <c r="F113" i="1"/>
  <c r="G113" i="1"/>
  <c r="G114" i="1"/>
  <c r="G115" i="1"/>
  <c r="F116" i="1"/>
  <c r="G116" i="1"/>
  <c r="F117" i="1"/>
  <c r="G117" i="1"/>
  <c r="F118" i="1"/>
  <c r="G118" i="1"/>
  <c r="F119" i="1"/>
  <c r="G119" i="1"/>
  <c r="F120" i="1"/>
  <c r="G120" i="1"/>
  <c r="F121" i="1"/>
  <c r="G121" i="1"/>
  <c r="F123" i="1"/>
  <c r="G123" i="1"/>
  <c r="F124" i="1"/>
  <c r="G124" i="1"/>
  <c r="F125" i="1"/>
  <c r="G125" i="1"/>
  <c r="F126" i="1"/>
  <c r="G126" i="1"/>
  <c r="F127" i="1"/>
  <c r="G127" i="1"/>
  <c r="F128" i="1"/>
  <c r="G128" i="1"/>
  <c r="F129" i="1"/>
  <c r="G129" i="1"/>
  <c r="F130" i="1"/>
  <c r="G130" i="1"/>
  <c r="F131" i="1"/>
  <c r="G131" i="1"/>
  <c r="G132" i="1"/>
  <c r="F133" i="1"/>
  <c r="F134" i="1"/>
  <c r="G134" i="1"/>
  <c r="F135" i="1"/>
  <c r="G135" i="1"/>
  <c r="F136" i="1"/>
  <c r="G136" i="1"/>
  <c r="F137" i="1"/>
  <c r="G137" i="1"/>
  <c r="F138" i="1"/>
  <c r="G138" i="1"/>
  <c r="F139" i="1"/>
  <c r="G139" i="1"/>
  <c r="F140" i="1"/>
  <c r="G140" i="1"/>
  <c r="F141" i="1"/>
  <c r="G141" i="1"/>
  <c r="F142" i="1"/>
  <c r="G142" i="1"/>
  <c r="F143" i="1"/>
  <c r="G143" i="1"/>
  <c r="F145" i="1"/>
  <c r="G145" i="1"/>
  <c r="F146" i="1"/>
  <c r="G146" i="1"/>
  <c r="F147" i="1"/>
  <c r="G147" i="1"/>
  <c r="F148" i="1"/>
  <c r="G148" i="1"/>
  <c r="F149" i="1"/>
  <c r="G149" i="1"/>
  <c r="F150" i="1"/>
  <c r="G150" i="1"/>
  <c r="F151" i="1"/>
  <c r="G151" i="1"/>
  <c r="F152" i="1"/>
  <c r="G152" i="1"/>
  <c r="F154" i="1"/>
  <c r="G154" i="1"/>
  <c r="F155" i="1"/>
  <c r="G155" i="1"/>
  <c r="F157" i="1"/>
  <c r="G157" i="1"/>
  <c r="G158" i="1"/>
  <c r="G159" i="1"/>
  <c r="F160" i="1"/>
  <c r="G160" i="1"/>
  <c r="F161" i="1"/>
  <c r="G161" i="1"/>
  <c r="F162" i="1"/>
  <c r="G162" i="1"/>
  <c r="F163" i="1"/>
  <c r="G163" i="1"/>
  <c r="F165" i="1"/>
  <c r="G165" i="1"/>
  <c r="F166" i="1"/>
  <c r="G166" i="1"/>
  <c r="G168" i="1"/>
  <c r="F169" i="1"/>
  <c r="G169" i="1"/>
  <c r="F170" i="1"/>
  <c r="G170" i="1"/>
  <c r="F171" i="1"/>
  <c r="G171" i="1"/>
  <c r="F173" i="1"/>
  <c r="G173" i="1"/>
  <c r="F174" i="1"/>
  <c r="G174" i="1"/>
  <c r="F175" i="1"/>
  <c r="G175" i="1"/>
  <c r="F176" i="1"/>
  <c r="G176" i="1"/>
  <c r="F177" i="1"/>
  <c r="G177" i="1"/>
  <c r="F179" i="1"/>
  <c r="G179" i="1"/>
  <c r="F180" i="1"/>
  <c r="G180" i="1"/>
  <c r="G181" i="1"/>
  <c r="F182" i="1"/>
  <c r="G182" i="1"/>
  <c r="F183" i="1"/>
  <c r="G183" i="1"/>
  <c r="F184" i="1"/>
  <c r="G184" i="1"/>
  <c r="F185" i="1"/>
  <c r="G185" i="1"/>
  <c r="F186" i="1"/>
  <c r="G186" i="1"/>
  <c r="F187" i="1"/>
  <c r="G187" i="1"/>
  <c r="F188" i="1"/>
  <c r="G188" i="1"/>
  <c r="F189" i="1"/>
  <c r="G189" i="1"/>
  <c r="F190" i="1"/>
  <c r="G190" i="1"/>
  <c r="F191" i="1"/>
  <c r="G191" i="1"/>
  <c r="F193" i="1"/>
  <c r="G193" i="1"/>
  <c r="F194" i="1"/>
  <c r="G194" i="1"/>
  <c r="F195" i="1"/>
  <c r="F196" i="1"/>
  <c r="G196" i="1"/>
  <c r="F198" i="1"/>
  <c r="G199" i="1"/>
  <c r="F200" i="1"/>
  <c r="G200" i="1"/>
  <c r="F201" i="1"/>
  <c r="G201" i="1"/>
  <c r="F203" i="1"/>
  <c r="G203" i="1"/>
  <c r="F204" i="1"/>
  <c r="G204" i="1"/>
  <c r="F206" i="1"/>
  <c r="G206" i="1"/>
  <c r="F207" i="1"/>
  <c r="G207" i="1"/>
  <c r="F208" i="1"/>
  <c r="G208" i="1"/>
  <c r="F209" i="1"/>
  <c r="G209" i="1"/>
  <c r="F211" i="1"/>
  <c r="G211" i="1"/>
  <c r="F7" i="1"/>
  <c r="G7" i="1"/>
  <c r="C103" i="1" l="1"/>
  <c r="C68" i="1"/>
  <c r="C39" i="1"/>
  <c r="C6" i="1"/>
  <c r="C205" i="1"/>
  <c r="C202" i="1"/>
  <c r="C197" i="1"/>
  <c r="C192" i="1"/>
  <c r="C178" i="1"/>
  <c r="C172" i="1"/>
  <c r="C167" i="1"/>
  <c r="C164" i="1"/>
  <c r="C156" i="1"/>
  <c r="C153" i="1"/>
  <c r="C144" i="1"/>
  <c r="C122" i="1"/>
  <c r="C111" i="1"/>
  <c r="C93" i="1"/>
  <c r="C58" i="1"/>
  <c r="C23" i="1"/>
  <c r="C210" i="1" l="1"/>
  <c r="C212" i="1" s="1"/>
  <c r="E68" i="1"/>
  <c r="F68" i="1" l="1"/>
  <c r="D167" i="1"/>
  <c r="D144" i="1"/>
  <c r="E144" i="1"/>
  <c r="D122" i="1"/>
  <c r="D111" i="1"/>
  <c r="D68" i="1"/>
  <c r="G68" i="1" s="1"/>
  <c r="D58" i="1"/>
  <c r="D39" i="1"/>
  <c r="D23" i="1"/>
  <c r="F144" i="1" l="1"/>
  <c r="G144" i="1"/>
  <c r="D6" i="1"/>
  <c r="E6" i="1"/>
  <c r="E23" i="1"/>
  <c r="E39" i="1"/>
  <c r="E58" i="1"/>
  <c r="D93" i="1"/>
  <c r="E93" i="1"/>
  <c r="D103" i="1"/>
  <c r="E103" i="1"/>
  <c r="E111" i="1"/>
  <c r="E122" i="1"/>
  <c r="D153" i="1"/>
  <c r="E153" i="1"/>
  <c r="D156" i="1"/>
  <c r="E156" i="1"/>
  <c r="D164" i="1"/>
  <c r="E164" i="1"/>
  <c r="E167" i="1"/>
  <c r="D172" i="1"/>
  <c r="E172" i="1"/>
  <c r="D178" i="1"/>
  <c r="E178" i="1"/>
  <c r="D192" i="1"/>
  <c r="E192" i="1"/>
  <c r="D197" i="1"/>
  <c r="E197" i="1"/>
  <c r="D202" i="1"/>
  <c r="E202" i="1"/>
  <c r="D205" i="1"/>
  <c r="E205" i="1"/>
  <c r="G178" i="1" l="1"/>
  <c r="F178" i="1"/>
  <c r="F202" i="1"/>
  <c r="G202" i="1"/>
  <c r="G111" i="1"/>
  <c r="F111" i="1"/>
  <c r="F39" i="1"/>
  <c r="G39" i="1"/>
  <c r="F156" i="1"/>
  <c r="G156" i="1"/>
  <c r="G103" i="1"/>
  <c r="F103" i="1"/>
  <c r="G23" i="1"/>
  <c r="F23" i="1"/>
  <c r="G197" i="1"/>
  <c r="F197" i="1"/>
  <c r="G172" i="1"/>
  <c r="F172" i="1"/>
  <c r="G6" i="1"/>
  <c r="F6" i="1"/>
  <c r="F153" i="1"/>
  <c r="G153" i="1"/>
  <c r="F93" i="1"/>
  <c r="G93" i="1"/>
  <c r="F205" i="1"/>
  <c r="G205" i="1"/>
  <c r="F192" i="1"/>
  <c r="G192" i="1"/>
  <c r="F167" i="1"/>
  <c r="G167" i="1"/>
  <c r="G164" i="1"/>
  <c r="F164" i="1"/>
  <c r="F122" i="1"/>
  <c r="G122" i="1"/>
  <c r="G58" i="1"/>
  <c r="F58" i="1"/>
  <c r="E210" i="1"/>
  <c r="D210" i="1"/>
  <c r="D212" i="1" s="1"/>
  <c r="G210" i="1" l="1"/>
  <c r="F210" i="1"/>
  <c r="E212" i="1"/>
  <c r="F212" i="1" l="1"/>
  <c r="G212" i="1"/>
</calcChain>
</file>

<file path=xl/sharedStrings.xml><?xml version="1.0" encoding="utf-8"?>
<sst xmlns="http://schemas.openxmlformats.org/spreadsheetml/2006/main" count="1051" uniqueCount="876">
  <si>
    <t xml:space="preserve">Сведения об исполнении областного бюджета Саратовской области по расходам в разрезе государственных программ </t>
  </si>
  <si>
    <t>тыс. рублей</t>
  </si>
  <si>
    <t>Код целевой статьи расходов</t>
  </si>
  <si>
    <t>Наименование</t>
  </si>
  <si>
    <t xml:space="preserve">Исполнение </t>
  </si>
  <si>
    <t>Государственная программа Саратовской области «Развитие образования в Саратовской области»</t>
  </si>
  <si>
    <t>Государственная программа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</si>
  <si>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Государственная программа Саратовской области «Развитие здравоохранения»</t>
  </si>
  <si>
    <t>Государственная программа Саратовской области «Обеспечение населения доступным жильем и развитие жилищно-коммунальной инфраструктуры»</t>
  </si>
  <si>
    <t>Государственная программа Саратовской области «Развитие транспортной системы»</t>
  </si>
  <si>
    <t>Государственная программа Саратовской области «Информационное общество»</t>
  </si>
  <si>
    <t>Государственная программа Саратовской области «Повышение энергоэффективности и энергосбережения в Саратовской области»</t>
  </si>
  <si>
    <t xml:space="preserve">Государственная программа Саратовской области «Развитие государственного и муниципального управления» </t>
  </si>
  <si>
    <t>Государственная программа Саратовской области «Развитие промышленности в Саратовской области»</t>
  </si>
  <si>
    <t xml:space="preserve">Государственная программа Саратовской области «Патриотическое воспитание граждан Саратовской области» </t>
  </si>
  <si>
    <t>Государственная программа Саратовской области «Комплексное развитие сельских территорий»</t>
  </si>
  <si>
    <t>ИТОГО ПО ПРОГРАММАМ</t>
  </si>
  <si>
    <t>Непрограммные расходы</t>
  </si>
  <si>
    <t>РАСХОДЫ всего</t>
  </si>
  <si>
    <t xml:space="preserve"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 </t>
  </si>
  <si>
    <t>Региональный проект «Развитие инфраструктуры образовательных организаций Саратовской области»</t>
  </si>
  <si>
    <t>Комплекс процессных мероприятий «Создание условий для воспитания и социализации детей-сирот и детей, оставшихся без попечения родителей»</t>
  </si>
  <si>
    <t>Комплекс процессных мероприятий «Содействие развитию дошкольного образования»</t>
  </si>
  <si>
    <t>Комплекс процессных мероприятий «Содействие развитию общего и дополнительного образования»</t>
  </si>
  <si>
    <t>Комплекс процессных мероприятий «Укрепление материально-технической базы образовательных организаций»</t>
  </si>
  <si>
    <t>Комплекс процессных мероприятий «Поддержка одаренных детей Саратовской области»</t>
  </si>
  <si>
    <t>Комплекс процессных мероприятий «Содействие развитию профессионального образования»</t>
  </si>
  <si>
    <t>Комплекс процессных мероприятий «Содействие развитию финансовой грамотности населения области»</t>
  </si>
  <si>
    <t>Комплекс процессных мероприятий «Подготовка кадров»</t>
  </si>
  <si>
    <t>Комплекс процессных мероприятий «Поддержка учащихся с ограниченными возможностями»</t>
  </si>
  <si>
    <t>5110100000</t>
  </si>
  <si>
    <t>5130100000</t>
  </si>
  <si>
    <t>5130200000</t>
  </si>
  <si>
    <t>5130300000</t>
  </si>
  <si>
    <t>5130400000</t>
  </si>
  <si>
    <t>5130500000</t>
  </si>
  <si>
    <t>5130600000</t>
  </si>
  <si>
    <t>5130700000</t>
  </si>
  <si>
    <t>5130800000</t>
  </si>
  <si>
    <t>5131000000</t>
  </si>
  <si>
    <t xml:space="preserve">Государственная программа Саратовской области «Социальная поддержка и социальное обслуживание населения Саратовской области»                                                           </t>
  </si>
  <si>
    <t xml:space="preserve">Государственная программа Саратовской области «Культура Саратовской области»                                                                                                                                                                </t>
  </si>
  <si>
    <t xml:space="preserve">Государственная программа Саратовской области «Развитие физической культуры, спорта, туризма и молодежной политики»                                                                                   </t>
  </si>
  <si>
    <t xml:space="preserve"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</si>
  <si>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Государственная программа Саратовской области «Защита населения и территорий от чрезвычайных ситуаций, обеспечение пожарной безопасности» </t>
  </si>
  <si>
    <t xml:space="preserve"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</si>
  <si>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Государственная программа Саратовской области «Формирование комфортной городской среды» </t>
  </si>
  <si>
    <t>Региональный проект «Совершенствование материально-технической базы и обеспечение доступности объектов и услуг»</t>
  </si>
  <si>
    <t>5210100000</t>
  </si>
  <si>
    <t>Комплекс процессных мероприятий «Социальная поддержка семей с детьми»</t>
  </si>
  <si>
    <t>Комплекс процессных мероприятий «Предоставление различных видов социальной поддержки»</t>
  </si>
  <si>
    <t>Комплекс процессных мероприятий «Обеспечение организации предоставления мер социальной поддержки»</t>
  </si>
  <si>
    <t>Комплекс процессных мероприятий «Социальное обслуживание граждан»</t>
  </si>
  <si>
    <t>Комплекс процессных мероприятий «Социальное обслуживание граждан негосударственными организациями»</t>
  </si>
  <si>
    <t>Комплекс процессных мероприятий «Организация отдыха и оздоровления детей»</t>
  </si>
  <si>
    <t>Комплекс процессных мероприятий «Социально-значимые мероприятия»</t>
  </si>
  <si>
    <t>Комплекс процессных мероприятий «Старшее поколение»</t>
  </si>
  <si>
    <t>Комплекс процессных мероприятий «Развитие институтов гражданского общества и поддержка социально ориентированных некоммерческих организаций в Саратовской области»</t>
  </si>
  <si>
    <t>5230100000</t>
  </si>
  <si>
    <t>5230200000</t>
  </si>
  <si>
    <t>5230300000</t>
  </si>
  <si>
    <t>5230400000</t>
  </si>
  <si>
    <t>5230500000</t>
  </si>
  <si>
    <t>5230600000</t>
  </si>
  <si>
    <t>5230700000</t>
  </si>
  <si>
    <t>5230900000</t>
  </si>
  <si>
    <t>5231000000</t>
  </si>
  <si>
    <t>5231100000</t>
  </si>
  <si>
    <t>5310100000</t>
  </si>
  <si>
    <t>5310200000</t>
  </si>
  <si>
    <t>5310300000</t>
  </si>
  <si>
    <t>Региональный проект «Комплексное развитие территории бывшего аэропорта Саратов «Центральный» в Кировском районе г.Саратова</t>
  </si>
  <si>
    <t>Региональный проект «Ремонт и развитие водопроводной сети»</t>
  </si>
  <si>
    <t>Региональный проект «Строительство жилых домов»</t>
  </si>
  <si>
    <t>Региональный проект «Жилье»</t>
  </si>
  <si>
    <t>5330100000</t>
  </si>
  <si>
    <t>5330200000</t>
  </si>
  <si>
    <t>5330300000</t>
  </si>
  <si>
    <t>5330400000</t>
  </si>
  <si>
    <t>5330500000</t>
  </si>
  <si>
    <t>5330600000</t>
  </si>
  <si>
    <t>5330700000</t>
  </si>
  <si>
    <t>5330800000</t>
  </si>
  <si>
    <t>5330900000</t>
  </si>
  <si>
    <t>Комплекс процессных мероприятий «Создание условий для развития жилищного строительства в Саратовской области»</t>
  </si>
  <si>
    <t>Комплекс процессных мероприятий «Реализация государственной политики в области жилищно-коммунального хозяйства»</t>
  </si>
  <si>
    <t>Комплекс процессных мероприятий «Реализация мероприятий по обеспечению жильем молодых семей»</t>
  </si>
  <si>
    <t>Комплекс процессных мероприятий «Реализация мероприятий по обеспечению жильем детей-сирот и детей, оставшихся без попечения родителей»</t>
  </si>
  <si>
    <t>Комплекс процессных мероприятий «Реализация мероприятий по обеспечению жильем отдельных категорий граждан в соответствии с областным законодательством»</t>
  </si>
  <si>
    <t>Комплекс процессных мероприятий «Реализация мероприятий по обеспечению жильем отдельных категорий граждан в соответствии с федеральным законодательством»</t>
  </si>
  <si>
    <t>Комплекс процессных мероприятий «Реализация отдельных функций и полномочий министерства строительства и жилищно-коммунального хозяйства области»</t>
  </si>
  <si>
    <t>Комплекс процессных мероприятий «Повышение доступности ипотечных займов для отдельных категорий граждан»</t>
  </si>
  <si>
    <t>Комплекс процессных мероприятий «Реализация мероприятий по регистрации зон санитарной охраны в Управлении Федеральной службы государственной регистрации, кадастра и картографии по Саратовской области»</t>
  </si>
  <si>
    <t>5410100000</t>
  </si>
  <si>
    <t>5430100000</t>
  </si>
  <si>
    <t>5430200000</t>
  </si>
  <si>
    <t>5430300000</t>
  </si>
  <si>
    <t>5430400000</t>
  </si>
  <si>
    <t>5430500000</t>
  </si>
  <si>
    <t>5430600000</t>
  </si>
  <si>
    <t>5430700000</t>
  </si>
  <si>
    <t>Региональный проект «Интеграция в трудовую деятельность граждан, испытывающих трудности в поиске работы на территории Саратовской области»</t>
  </si>
  <si>
    <t>Комплекс процессных мероприятий «Содействие занятости населения»</t>
  </si>
  <si>
    <t>Комплекс процессных мероприятий «Социальная поддержка безработных граждан</t>
  </si>
  <si>
    <t>Комплекс процессных мероприятий «Регулирование трудовой миграции»</t>
  </si>
  <si>
    <t>Комплекс процессных мероприятий «Оказание содействия добровольному переселению в Саратовскую область соотечественников, проживающих за рубежом»</t>
  </si>
  <si>
    <t>Комплекс процессных мероприятий «Улучшение условий и охраны труда»</t>
  </si>
  <si>
    <t>Комплекс процессных мероприятий «Материально-техническая база и кадровый потенциал сферы занятости, труда и миграции Саратовской области»</t>
  </si>
  <si>
    <t>Комплекс процессных мероприятий «Совершенствование социального партнерства»</t>
  </si>
  <si>
    <t>5510100000</t>
  </si>
  <si>
    <t>5510200000</t>
  </si>
  <si>
    <t>5510400000</t>
  </si>
  <si>
    <t>551A200000</t>
  </si>
  <si>
    <t>Региональный проект «Развитие театральной деятельности»</t>
  </si>
  <si>
    <t>Региональный проект «Сохранение культурного и исторического наследия»</t>
  </si>
  <si>
    <t>Региональный проект «Развитие культурной инфраструктуры»</t>
  </si>
  <si>
    <t>Региональный проект «Создание условий для реализации творческого потенциала нации («Творческие люди»)»</t>
  </si>
  <si>
    <t>5530100000</t>
  </si>
  <si>
    <t>5530200000</t>
  </si>
  <si>
    <t>5530300000</t>
  </si>
  <si>
    <t>5530400000</t>
  </si>
  <si>
    <t>5530500000</t>
  </si>
  <si>
    <t>5530600000</t>
  </si>
  <si>
    <t>5530700000</t>
  </si>
  <si>
    <t>5530800000</t>
  </si>
  <si>
    <t>5530900000</t>
  </si>
  <si>
    <t>5531000000</t>
  </si>
  <si>
    <t>5531100000</t>
  </si>
  <si>
    <t>5531200000</t>
  </si>
  <si>
    <t>5531300000</t>
  </si>
  <si>
    <t>5531400000</t>
  </si>
  <si>
    <t>Комплекс процессных мероприятий «Государственная охрана, сохранение и популяризация объектов культурного наследия»</t>
  </si>
  <si>
    <t>Комплекс процессных мероприятий «Создание условий для гармонизации межнациональных отношений и этнокультурного развития народов Саратовской области»</t>
  </si>
  <si>
    <t>Комплекс процессных мероприятий «Реализация государственных полномочий управления делами Правительства области в сфере архивного дела»</t>
  </si>
  <si>
    <t>Комплекс процессных мероприятий «Музеи»</t>
  </si>
  <si>
    <t>Комплекс процессных мероприятий «Театры»</t>
  </si>
  <si>
    <t>Комплекс процессных мероприятий «Концертные организации и цирковые коллективы»</t>
  </si>
  <si>
    <t>Комплекс процессных мероприятий «Библиотеки»</t>
  </si>
  <si>
    <t>Комплекс процессных мероприятий «Культурно-досуговые учреждения»</t>
  </si>
  <si>
    <t>Комплекс процессных мероприятий «Создание условий для развития образования в сфере культуры»</t>
  </si>
  <si>
    <t>Комплекс процессных мероприятий «Создание условий для творческого развития детей и молодежи в сфере культуры»</t>
  </si>
  <si>
    <t>Комплекс процессных мероприятий «Развитие кадрового потенциала сферы культуры»</t>
  </si>
  <si>
    <t>Комплекс процессных мероприятий «Создание условий для укрепления материально-технической базы учреждений в сфере культуры»</t>
  </si>
  <si>
    <t>Комплекс процессных мероприятий «Независимая оценка качества условий оказания услуг в сфере культуры»</t>
  </si>
  <si>
    <t>Комплекс процессных мероприятий «Популяризация культурных традиций»</t>
  </si>
  <si>
    <t>Региональный проект «Развитие инфраструктуры и укрепление материально-технической базы спорта»</t>
  </si>
  <si>
    <t>5610100000</t>
  </si>
  <si>
    <t>Региональный проект «Патриотическое воспитание граждан Российской Федерации»</t>
  </si>
  <si>
    <t>5630100000</t>
  </si>
  <si>
    <t>5630200000</t>
  </si>
  <si>
    <t>5630300000</t>
  </si>
  <si>
    <t>5630400000</t>
  </si>
  <si>
    <t>5630500000</t>
  </si>
  <si>
    <t>5630600000</t>
  </si>
  <si>
    <t>5630700000</t>
  </si>
  <si>
    <t>Комплекс процессных мероприятий «Спорт высших достижений. Подготовка спортивного резерва»</t>
  </si>
  <si>
    <t>Комплекс процессных мероприятий «Массовый спорт»</t>
  </si>
  <si>
    <t>Комплекс процессных мероприятий «Социальная поддержка в сфере физической культуры, спорта и образования спортивной направленности»</t>
  </si>
  <si>
    <t>Комплекс процессных мероприятий «Рекламно-информациоyная деятельность в сфере туризма, направленная на формирование единого туристического информационного пространства Саратовской области»</t>
  </si>
  <si>
    <t>Комплекс процессных мероприятий «Обеспечение деятельности министерства спорта области и реализация государственной политики в сфере физической культуры и спорта»</t>
  </si>
  <si>
    <t>Комплекс процессных мероприятий «Государственная поддержка в сфере реализации молодежной политики»</t>
  </si>
  <si>
    <t>Комплекс процессных мероприятий «Обеспечение участия молодежи в реализации молодежной политики»</t>
  </si>
  <si>
    <t>Государственная программа Саратовской области «Развитие экономического потенциала и повышение инвестиционной привлекательности региона»</t>
  </si>
  <si>
    <t>5810100000</t>
  </si>
  <si>
    <t>5810200000</t>
  </si>
  <si>
    <t>Региональный проект «Проведение комплексных кадастровых работ»</t>
  </si>
  <si>
    <t>Региональный проект «Создание благоприятного инвестиционного климата в Саратовской области»</t>
  </si>
  <si>
    <t>5830100000</t>
  </si>
  <si>
    <t>5830200000</t>
  </si>
  <si>
    <t>5830300000</t>
  </si>
  <si>
    <t>5830500000</t>
  </si>
  <si>
    <t>5830600000</t>
  </si>
  <si>
    <t>Комплекс процессных мероприятий «Реализация государственных полномочий в сфере имущественных и земельных отношений»</t>
  </si>
  <si>
    <t>Комплекс процессных мероприятий «Повышение инвестиционной привлекательности региона и продвижение инвестиционного имиджа»</t>
  </si>
  <si>
    <t>Комплекс процессных мероприятий «Реализация отдельных функций и полномочий министерства экономического развития области»</t>
  </si>
  <si>
    <t>Комплекс процессных мероприятий «Развитие малого и среднего предпринимательства»</t>
  </si>
  <si>
    <t>Комплекс процессных мероприятий «Организация предоставления государственных и муниципальных услуг по принципу «одного окна»</t>
  </si>
  <si>
    <t>5710100000</t>
  </si>
  <si>
    <t>5710200000</t>
  </si>
  <si>
    <t>5710400000</t>
  </si>
  <si>
    <t>5710500000</t>
  </si>
  <si>
    <t>5710600000</t>
  </si>
  <si>
    <t>5730100000</t>
  </si>
  <si>
    <t>Региональный проект «Развитие отраслей и техническая модернизация агропромышленного комплекса»</t>
  </si>
  <si>
    <t>Региональный проект «Стимулирование инвестиционной деятельности в агропромышленном комплексе»</t>
  </si>
  <si>
    <t>Региональный проект «Развитие отраслей овощеводства и картофелеводства»</t>
  </si>
  <si>
    <t>Комплекс процессных мероприятий «Обеспечение региональных мероприятий по развитию отраслей агропромышленного комплекса»</t>
  </si>
  <si>
    <t>5910100000</t>
  </si>
  <si>
    <t>5910300000</t>
  </si>
  <si>
    <t>5930300000</t>
  </si>
  <si>
    <t>5930400000</t>
  </si>
  <si>
    <t>5930500000</t>
  </si>
  <si>
    <t>5930600000</t>
  </si>
  <si>
    <t>5930700000</t>
  </si>
  <si>
    <t>5930800000</t>
  </si>
  <si>
    <t>5930900000</t>
  </si>
  <si>
    <t>5931000000</t>
  </si>
  <si>
    <t>5931100000</t>
  </si>
  <si>
    <t>Региональный проект «Обеспечение расширенного неонатального скрининга»</t>
  </si>
  <si>
    <t>Региональный проект «Борьба с сахарным диабетом»</t>
  </si>
  <si>
    <t>Региональный проект «Развитие инфраструктуры здравоохранения»</t>
  </si>
  <si>
    <t>Региональный проект «Оптимальная для восстановления здоровья медицинская реабилитация»</t>
  </si>
  <si>
    <t>Региональный проект «Борьба с сердечно-сосудистыми заболеваниями»</t>
  </si>
  <si>
    <t>Региональный проект «Модернизация первичного звена здравоохранения»</t>
  </si>
  <si>
    <t>Комплекс процессных мероприятий «Организация санаторно-курортного лечения»</t>
  </si>
  <si>
    <t>Комплекс процессных мероприятий «Организация оказания медицинской помощи»</t>
  </si>
  <si>
    <t>Комплекс процессных мероприятий «Профилактика инфекционных заболеваний, включая иммунопрофилактику»</t>
  </si>
  <si>
    <t>Комплекс процессных мероприятий «Предупреждение и борьба с социально значимыми заболеваниями»</t>
  </si>
  <si>
    <t>Комплекс процессных мероприятий «Развитие системы оказания паллиативной медицинской помощи»</t>
  </si>
  <si>
    <t>Комплекс процессных мероприятий «Обеспечение отдельных категорий граждан лекарственными препаратами, медицинскими изделиями и специализированными продуктами лечебного питания»</t>
  </si>
  <si>
    <t>Комплекс процессных мероприятий «Управление кадровыми ресурсами здравоохранения»</t>
  </si>
  <si>
    <t>Комплекс процессных мероприятий «Анализ и мониторинг системы здравоохранения»</t>
  </si>
  <si>
    <t>Комплекс процессных мероприятий «Обеспечение реализации отдельных функций и полномочий министерства здравоохранения области»</t>
  </si>
  <si>
    <t>6010200000</t>
  </si>
  <si>
    <t>6030100000</t>
  </si>
  <si>
    <t>6030200000</t>
  </si>
  <si>
    <t>6030300000</t>
  </si>
  <si>
    <t>Региональный проект «Содействие развитию автомобильных дорог регионального, межмуниципального и местного значения»</t>
  </si>
  <si>
    <t>Региональный проект «Региональная и местная дорожная сеть»</t>
  </si>
  <si>
    <t>Региональный проект «Общесистемные меры развития дорожного хозяйства»</t>
  </si>
  <si>
    <t>Региональный проект «Развитие общественного транспорта»</t>
  </si>
  <si>
    <t>Комплекс процессных мероприятий «Модернизация и развитие транспортного комплекса Саратовской области»</t>
  </si>
  <si>
    <t>Комплекс процессных мероприятий «Развитие и обеспечение сохранности сети автомобильных дорог Саратовской области»</t>
  </si>
  <si>
    <t>Комплекс процессных мероприятий «Повышение безопасности дорожного движения в Саратовской области»</t>
  </si>
  <si>
    <t>6130100000</t>
  </si>
  <si>
    <t>6130200000</t>
  </si>
  <si>
    <t>Комплекс процессных мероприятий «Формирование электронного правительства»</t>
  </si>
  <si>
    <t>Комплекс процессных мероприятий «Повышение эффективности деятельности исполнительных, законодательного и иных государственных органов Саратовской области за счет использования информационно-коммуникационных технологий»</t>
  </si>
  <si>
    <t>6200000000</t>
  </si>
  <si>
    <t>6210100000</t>
  </si>
  <si>
    <t>621Y400000</t>
  </si>
  <si>
    <t>Региональный проект «Содействие развитию инфраструктуры Саратовской области»</t>
  </si>
  <si>
    <t>Региональный проект «Сохранение лесов»</t>
  </si>
  <si>
    <t>Региональный проект «Стимулирование спроса на отечественные беспилотные авиационные системы»</t>
  </si>
  <si>
    <t>6230100000</t>
  </si>
  <si>
    <t>6230200000</t>
  </si>
  <si>
    <t>6230300000</t>
  </si>
  <si>
    <t>Комплекс процессных мероприятий «Минимизация всех видов антропогенного воздействия на экосистему, сохранение биологического разнообразия Саратовской области»</t>
  </si>
  <si>
    <t>Комплекс процессных мероприятий «Обеспечение охраны, защиты и воспроизводства лесов»</t>
  </si>
  <si>
    <t>6300000000</t>
  </si>
  <si>
    <t>6310100000</t>
  </si>
  <si>
    <t>Региональный проект «Повышение энергоэффективности и энергосбережения»</t>
  </si>
  <si>
    <t>6330200000</t>
  </si>
  <si>
    <t>Комплекс процессных мероприятий «Энергосбережение и повышение энергоэффективности теплоснабжения и системы коммунальной инфраструктуры»</t>
  </si>
  <si>
    <t>6400000000</t>
  </si>
  <si>
    <t>6410100000</t>
  </si>
  <si>
    <t>Региональный проект «Развитие региональной системы оповещения населения Саратовской области о чрезвычайных ситуациях природного и техногенного характера»</t>
  </si>
  <si>
    <t>6430100000</t>
  </si>
  <si>
    <t>6430200000</t>
  </si>
  <si>
    <t>6430300000</t>
  </si>
  <si>
    <t>Комплекс процессных мероприятий «Обеспечение реализации мероприятий в области гражданской обороны и защиты населения от чрезвычайных ситуаций»</t>
  </si>
  <si>
    <t>Комплекс процессных мероприятий «Обеспечение пожарной безопасности, в том числе объектов здравоохранения, социальной и культурной сферы»</t>
  </si>
  <si>
    <t>Комплекс процессных мероприятий «Повышение уровня оповещения населения и реагирования экстренных оперативных служб при чрезвычайных ситуациях и происшествиях»</t>
  </si>
  <si>
    <t>6500000000</t>
  </si>
  <si>
    <t>6530100000</t>
  </si>
  <si>
    <t>6530200000</t>
  </si>
  <si>
    <t>6530300000</t>
  </si>
  <si>
    <t>6530400000</t>
  </si>
  <si>
    <t>6530500000</t>
  </si>
  <si>
    <t>Комплекс процессных мероприятий «Организация работы, направленной на профилактику правонарушений на территории Саратовской области»</t>
  </si>
  <si>
    <t>Комплекс процессных мероприятий «Организация профилактической работы по борьбе с терроризмом и экстремизмом на территории Саратовской области»</t>
  </si>
  <si>
    <t>Комплекс процессных мероприятий «Организация работы по противодействию коррупции на территории Саратовской области»</t>
  </si>
  <si>
    <t>Комплекс процессных мероприятий «Организация мер направленных на снижение спроса на наркотики, предупреждение и пресечение преступлений в сфере незаконного оборота наркотиков»</t>
  </si>
  <si>
    <t>Комплекс процессных мероприятий «Организация профилактической работы по безнадзорности и правонарушений среди несовершеннолетних на территории Саратовской области»</t>
  </si>
  <si>
    <t>6600000000</t>
  </si>
  <si>
    <t>6610100000</t>
  </si>
  <si>
    <t>6610200000</t>
  </si>
  <si>
    <t>Региональный проект «Развитие инициативного бюджетирования в Саратовской области»</t>
  </si>
  <si>
    <t>6630100000</t>
  </si>
  <si>
    <t>6630200000</t>
  </si>
  <si>
    <t>6630300000</t>
  </si>
  <si>
    <t>6630400000</t>
  </si>
  <si>
    <t>6630500000</t>
  </si>
  <si>
    <t>6630600000</t>
  </si>
  <si>
    <t>6630700000</t>
  </si>
  <si>
    <t>6630800000</t>
  </si>
  <si>
    <t>Комплекс процессных мероприятий «Организация межбюджетных отношений с муниципальными образованиями области с целью повышения финансовой устойчивости местных бюджетов, эффективности управления муниципальными финансами и исполнения делегированных полномочий»</t>
  </si>
  <si>
    <t>Комплекс процессных мероприятий «Управление долговыми обязательствами Саратовской области»</t>
  </si>
  <si>
    <t>Комплекс процессных мероприятий «Ведение информационных ресурсов, информационная безопасность и техническое сопровождение информационных систем обеспечения бюджетных процессов»</t>
  </si>
  <si>
    <t>Комплекс процессных мероприятий «Повышение бюджетной грамотности населения Саратовской области»</t>
  </si>
  <si>
    <t>Комплекс процессных мероприятий «Повышение уровня информационной открытости органов государственной власти и увеличение доли населения области, имеющего возможность получения официальной информации»</t>
  </si>
  <si>
    <t>Комплекс процессных мероприятий «Повышение профессионального уровня лиц, включенных в резерв управленческих кадров Губернатора Саратовской области, посредством получения дополнительного профессионального образования»</t>
  </si>
  <si>
    <t>Комплекс процессных мероприятий «Материально-техническое, информационное, профессиональное совершенствование органов местного самоуправления»</t>
  </si>
  <si>
    <t>Комплекс процессных мероприятий «Реализация установленных полномочий (функций) управления делами Правительства области»</t>
  </si>
  <si>
    <t>6700000000</t>
  </si>
  <si>
    <t>6710100000</t>
  </si>
  <si>
    <t>6730100000</t>
  </si>
  <si>
    <t>6730200000</t>
  </si>
  <si>
    <t>6730300000</t>
  </si>
  <si>
    <t>Региональный проект «Поддержка проектов развития промышленности региона»</t>
  </si>
  <si>
    <t>Комплекс процессных мероприятий «Управление развитием промышленного комплекса региона»</t>
  </si>
  <si>
    <t>Комплекс процессных мероприятий «Развитие научно-технического и инновационного потенциала в сфере промышленности региона»</t>
  </si>
  <si>
    <t>Комплекс процессных мероприятий «Создание и развитие организаций, осуществляющих финансовую поддержку промышленных предприятий, реализующих инвестиционные проекты»</t>
  </si>
  <si>
    <t>6800000000</t>
  </si>
  <si>
    <t>681EB00000</t>
  </si>
  <si>
    <t>Комплекс процессных мероприятий «Гражданско-патриотическое воспитание граждан»</t>
  </si>
  <si>
    <t>Комплекс процессных мероприятий «Военно-патриотическое воспитание граждан»</t>
  </si>
  <si>
    <t>6830100000</t>
  </si>
  <si>
    <t>6830200000</t>
  </si>
  <si>
    <t>6900000000</t>
  </si>
  <si>
    <t>Региональный проект «Формирование комфортной городской среды»</t>
  </si>
  <si>
    <t>7000000000</t>
  </si>
  <si>
    <t>7010100000</t>
  </si>
  <si>
    <t>7010300000</t>
  </si>
  <si>
    <t>7010400000</t>
  </si>
  <si>
    <t>7010500000</t>
  </si>
  <si>
    <t>Региональный проект «Развитие жилищного строительства на сельских территориях и повышение уровня благоустройства домовладений»</t>
  </si>
  <si>
    <t>Региональный проект «Благоустройство сельских территорий»</t>
  </si>
  <si>
    <t>Региональный проект «Современный облик сельских территорий»</t>
  </si>
  <si>
    <t>Региональный проект «Развитие транспортной инфраструктуры на сельских территориях»</t>
  </si>
  <si>
    <t>Региональный проект «Стимулирование развития виноградарства и виноделия»</t>
  </si>
  <si>
    <t>Комплекс процессных мероприятий «Снижение объемов образования отходов производства и потребления, развитие индустрии их утилизации в Саратовской области»</t>
  </si>
  <si>
    <t>511Y400000</t>
  </si>
  <si>
    <t>Комплекс процессных мероприятий «Развитие транспортного обслуживания жителей отдаленных районов области»</t>
  </si>
  <si>
    <t xml:space="preserve">% исполнения </t>
  </si>
  <si>
    <t>Региональный проект «Профессионалитет»</t>
  </si>
  <si>
    <t>5110200000</t>
  </si>
  <si>
    <t>Комплекс процессных мероприятий «Реализация мероприятий в области архитектуры и инженерно-технического проектирования, технических испытаний, исследований и анализа»</t>
  </si>
  <si>
    <t>6631100000</t>
  </si>
  <si>
    <t>Комплекс процессных мероприятий «Подготовка управленческих кадров для организаций народного хозяйства Российской Федерации»</t>
  </si>
  <si>
    <t>6910100000</t>
  </si>
  <si>
    <t>Региональный проект «Создание условий для комфортного проживания граждан Саратовской области»</t>
  </si>
  <si>
    <t>Комплекс процессных мероприятий «Материально-техническая база, методическое и информационное обеспечение»</t>
  </si>
  <si>
    <t>Региональный проект «Вовлечение в оборот и комплексная мелиорация земель сельскохозяйственного назначения»</t>
  </si>
  <si>
    <t>Региональный проект «Повышение доступности социально значимой информации»</t>
  </si>
  <si>
    <t>Региональный проект «Все лучшее детям»</t>
  </si>
  <si>
    <t>511Ю400000</t>
  </si>
  <si>
    <t>Региональный проект «Педагоги и наставники»</t>
  </si>
  <si>
    <t>511Ю600000</t>
  </si>
  <si>
    <t>511Ю900000</t>
  </si>
  <si>
    <t>Региональный проект «Поддержка семьи»</t>
  </si>
  <si>
    <t>511Я100000</t>
  </si>
  <si>
    <t>Региональный проект «Повышение уровня обеспеченности инвалидов и детей-инвалидов реабилитационными и абилитационными услугами, а также уровня профессионального развития»</t>
  </si>
  <si>
    <t>Региональный проект «Многодетная семья»</t>
  </si>
  <si>
    <t>521Я100000</t>
  </si>
  <si>
    <t>521Я200000</t>
  </si>
  <si>
    <t>Региональный проект «Старшее поколение»</t>
  </si>
  <si>
    <t>521Я400000</t>
  </si>
  <si>
    <t>Региональный проект «Расселение многоквартирных домов, находящихся под угрозой обрушения»</t>
  </si>
  <si>
    <t>Региональный проект «Инфраструктурные проекты (мероприятия) в сфере жилищно-коммунального хозяйства»</t>
  </si>
  <si>
    <t>Региональный проект «Модернизация коммунальной инфраструктуры»</t>
  </si>
  <si>
    <t>531И300000</t>
  </si>
  <si>
    <t>Региональный проект «Вода России»</t>
  </si>
  <si>
    <t>Региональный проект «Образование для рынка труда»</t>
  </si>
  <si>
    <t>541Л200000</t>
  </si>
  <si>
    <t>Региональный проект «Поддержка социально ориентированных некоммерческих организаций в области культуры»</t>
  </si>
  <si>
    <t>Региональный проект «Реализация государственной национальной политики на территории Саратовской области»</t>
  </si>
  <si>
    <t>Региональный проект «Развитие искусства и творчества»</t>
  </si>
  <si>
    <t>Региональный проект «Создание номерного фонда, инфраструктуры и новых точек притяжения»</t>
  </si>
  <si>
    <t>551П100000</t>
  </si>
  <si>
    <t>551Я500000</t>
  </si>
  <si>
    <t>Региональный проект «Семейные ценности и инфраструктура культуры»</t>
  </si>
  <si>
    <t>Комплекс процессных мероприятий «Рекламно-информационная деятельность в сфере туризма, направленная на формирование единого туристического информационного пространства Саратовской области»</t>
  </si>
  <si>
    <t>561Ю100000</t>
  </si>
  <si>
    <t>Региональный проект «Россия – страна возможностей»</t>
  </si>
  <si>
    <t>571Е400000</t>
  </si>
  <si>
    <t>Региональный проект «Кадры в агропромышленном комплексе»</t>
  </si>
  <si>
    <t>581М300000</t>
  </si>
  <si>
    <t>Региональный проект «Системные меры развития международной кооперации и экспорта»</t>
  </si>
  <si>
    <t>Региональный проект «Малое и среднее предпринимательство и поддержка индивидуальной предпринимательской инициативы»</t>
  </si>
  <si>
    <t>581Э100000</t>
  </si>
  <si>
    <t>Региональный проект «Производительность труда»</t>
  </si>
  <si>
    <t>581Э200000</t>
  </si>
  <si>
    <t>591Д100000</t>
  </si>
  <si>
    <t>Региональный проект «Борьба с гепатитом С и минимизация рисков распространения данного заболевания»</t>
  </si>
  <si>
    <t>591Д500000</t>
  </si>
  <si>
    <t>591Д600000</t>
  </si>
  <si>
    <t>Региональный проект «Совершенствование экстренной медицинской помощи»</t>
  </si>
  <si>
    <t>Региональный проект «Здоровье для каждого»</t>
  </si>
  <si>
    <t>591ДА00000</t>
  </si>
  <si>
    <t>Региональный проект «Медицинские кадры»</t>
  </si>
  <si>
    <t>591ДБ00000</t>
  </si>
  <si>
    <t>Региональный проект «Охрана материнства и детства»</t>
  </si>
  <si>
    <t>591Я300000</t>
  </si>
  <si>
    <t>Региональный проект «Развитие рынка газового моторного топлива в Саратовской области»</t>
  </si>
  <si>
    <t>601И800000</t>
  </si>
  <si>
    <t>601И900000</t>
  </si>
  <si>
    <t>621Ч500000</t>
  </si>
  <si>
    <t>621Ч600000</t>
  </si>
  <si>
    <t>Региональный проект «Развитие крупнейших отдаленных малонаселенных муниципальных образований Саратовской области на 2025–2027 годы»</t>
  </si>
  <si>
    <t>Региональный проект «Мы вместе (Воспитание гармонично развитой личности)»</t>
  </si>
  <si>
    <t>681Ю200000</t>
  </si>
  <si>
    <t>к первоначаль-ному бюджету</t>
  </si>
  <si>
    <t>к уточненному бюджету</t>
  </si>
  <si>
    <t xml:space="preserve">Закон Саратовской области «Об областном бюджете на 2025 год и на плановый период 2026 и 2027 годов» </t>
  </si>
  <si>
    <t>6=5/3</t>
  </si>
  <si>
    <t>7=5/4</t>
  </si>
  <si>
    <t xml:space="preserve">уточненный бюджет           (ред. 99-ЗСО от 18.12.2025)  </t>
  </si>
  <si>
    <t xml:space="preserve">первоначальный бюджет              (ред. 158-ЗСО        от 11.12.2024) </t>
  </si>
  <si>
    <t xml:space="preserve">531И200000      </t>
  </si>
  <si>
    <t>531Я200000</t>
  </si>
  <si>
    <t xml:space="preserve">591Д200000      </t>
  </si>
  <si>
    <t xml:space="preserve">591Д400000     </t>
  </si>
  <si>
    <t xml:space="preserve">591Д700000        </t>
  </si>
  <si>
    <t>591Я200000</t>
  </si>
  <si>
    <t xml:space="preserve">601И600000     </t>
  </si>
  <si>
    <t>691И400000</t>
  </si>
  <si>
    <t>Доля сельского населения, проживающего на сельских территориях, на которых реализованы проекты комплексного развития сельских территорий (агломераций) (%)</t>
  </si>
  <si>
    <t>20.4.</t>
  </si>
  <si>
    <t>Доля сельских населенных пунктов, в которых реализованы проекты по благоустройству общественных пространств на сельских территориях, от общего числа сельских населенных пунктов (%)</t>
  </si>
  <si>
    <t>20.3.</t>
  </si>
  <si>
    <t>Доля населения сельских территорий и сельских агломераций в общей численности населения (%)</t>
  </si>
  <si>
    <t>20.2.</t>
  </si>
  <si>
    <t>Количество семей, для которых предоставлены возможности улучшения жилищных условий на сельских территориях (агломерация) (семья)</t>
  </si>
  <si>
    <t>20.1.</t>
  </si>
  <si>
    <t>Доля общей площади благоустроенных жилых помещений в сельских населенных пунктах (%)</t>
  </si>
  <si>
    <t>20.</t>
  </si>
  <si>
    <t>Доля судебных участков мировых судей области, обеспеченных с целью совершенствования системы судебной защиты прав и законных интересов граждан, доступности правосудия, бесперебойной работой специализированного программного обеспечения и доступом в сеть Интернет (%)</t>
  </si>
  <si>
    <t>19.4.</t>
  </si>
  <si>
    <t>Доля услуг, оказанных гражданам в электронном виде, от общего количества оказанных государственных и муниципальных услуг (%)</t>
  </si>
  <si>
    <t>19.3.</t>
  </si>
  <si>
    <t>Доля российского программного обеспечения, используемого в деятельности органов государственной власти субъектов Российской Федерации (%)</t>
  </si>
  <si>
    <t>Региональный проект «Отечественные решения»</t>
  </si>
  <si>
    <t>19.2.</t>
  </si>
  <si>
    <t>Доля массовых социально значимых государственных и муниципальных услуг в электронном виде, предоставляемых с использованием ЕПГУ, от общего количества таких услуг, предоставляемых в электронном виде (%)</t>
  </si>
  <si>
    <t>в 1,9 раза</t>
  </si>
  <si>
    <t>Доля обращений за получением массовых социально значимых государственных и муниципальных услуг в электронном виде с использованием ЕПГУ и (или) РПГУ в общем количестве обращений (%)</t>
  </si>
  <si>
    <t>Региональный проект «Цифровое государственное управление»</t>
  </si>
  <si>
    <t>19.1.</t>
  </si>
  <si>
    <t>в 1,5 раза</t>
  </si>
  <si>
    <t>«Цифровая зрелость» государственного и муниципального управления, ключевых отраслей экономики и социальной сферы, в том числе здравоохранения и образования (%)</t>
  </si>
  <si>
    <t>19.</t>
  </si>
  <si>
    <t>Количество благоустроенных дворовых территорий муниципальных образований области (ед.)</t>
  </si>
  <si>
    <t>Региональный проект  «Создание условий для комфортного проживания граждан Саратовской области»</t>
  </si>
  <si>
    <t>18.2.</t>
  </si>
  <si>
    <t>Количество благоустроенных общественных территорий (нарастающим итогом с 2025 г.) (ед.)</t>
  </si>
  <si>
    <t>18.1.</t>
  </si>
  <si>
    <t>Доля благоустроенных дворовых территорий муниципальных образований области (%)</t>
  </si>
  <si>
    <t>Государственная программа Саратовской области «Формирование комфортной городской среды»</t>
  </si>
  <si>
    <t>18.</t>
  </si>
  <si>
    <t>Доля граждан, участвующих в мероприятиях по допризывной подготовке к военной службе, в общей численности граждан области (%)</t>
  </si>
  <si>
    <t>17.3.</t>
  </si>
  <si>
    <t>Доля граждан, участвующих в мероприятиях по гражданско-патриотическому воспитанию, в общей численности граждан области (%)</t>
  </si>
  <si>
    <t>17.2.</t>
  </si>
  <si>
    <t>Доля молодых семей, в том числе молодых семей имеющих детей, участвующих в мероприятиях по продвижению традиционных духовно-нравственных ценностей, в том числе в проекты и программы, направленные на патриотическое воспитание, в добровольческую и общественную деятельность (%)</t>
  </si>
  <si>
    <t>17.1.</t>
  </si>
  <si>
    <t>Доля граждан, участвующих в мероприятиях по гражданско-патриотическому и военно-патриотическому воспитанию граждан, в общей численности граждан области (%)</t>
  </si>
  <si>
    <t>Государственная программа Саратовской области «Патриотическое воспитание граждан в Саратовской области»</t>
  </si>
  <si>
    <t>17.</t>
  </si>
  <si>
    <t>Количество субъектов деятельности в сфере промышленности Саратовской области, получивших консультации по мерам государственной поддержки (ед.)</t>
  </si>
  <si>
    <t>16.3.</t>
  </si>
  <si>
    <t>Обеспечение технической защиты информации, составляющей государственную тайну, и информации ограниченного доступа, не составляющей государственную тайну (ед.)</t>
  </si>
  <si>
    <t>16.2.</t>
  </si>
  <si>
    <t>Объем инвестиций в основной капитал по видам экономической деятельности раздела «обрабатывающие производства» ОКВЭД (накопленным итогом), за исключением видов деятельности, не относящихся к сфере ведения Министерства промышленности и торговли Российской Федерации (по результатам предоставления из федерального бюджета субсидии в 2025 году) (тыс. руб.)</t>
  </si>
  <si>
    <t>16.1.</t>
  </si>
  <si>
    <t>Производительность труда по виду экономической деятельности «обрабатывающие производства» на одного занятого в год (тыс. руб.)</t>
  </si>
  <si>
    <t>16.</t>
  </si>
  <si>
    <t>Увеличение межмуниципальных маршрутов от отдаленных районов области, работающих по регулируемым тарифам (ед.)</t>
  </si>
  <si>
    <t>15.13.</t>
  </si>
  <si>
    <t>Объем электронной версии литературно-художественного журнала «Волга-XXI век» (количество выпусков электронной версии литературно-художественного журнала «Волга - XXI век») (ед.)</t>
  </si>
  <si>
    <t>15.12.</t>
  </si>
  <si>
    <t>Количество информационных систем бесперебойно функционирующих в министерстве финансов Саратовской области (ед.)</t>
  </si>
  <si>
    <t>15.11.</t>
  </si>
  <si>
    <t>Число граждан, охваченных мероприятиями по повышению бюджетной грамотности (чел.)</t>
  </si>
  <si>
    <t>15.10.</t>
  </si>
  <si>
    <t>в 50 раз</t>
  </si>
  <si>
    <t>Доля расходов на обслуживание государственного долга Саратовской области в утвержденном годовом объеме расходов областного бюджета (за исключением объема расходов, которые осуществляются за счет субвенций, предоставляемых из бюджетов бюджетной системы Российской Федерации) (%)</t>
  </si>
  <si>
    <t>15.9.</t>
  </si>
  <si>
    <t>Отношение фактического финансирования расходов областного бюджета, направленных на выравнивание бюджетной обеспеченности и обеспечение сбалансированности бюджетов муниципальных образований, к их плановому назначению, предусмотренному законом области об областном бюджете на соответствующий период и (или) сводной бюджетной росписью области (%)</t>
  </si>
  <si>
    <t>15.8.</t>
  </si>
  <si>
    <t>Количество подготовленных управленческих кадров для организаций народного хозяйства Российской Федерации (чел.)</t>
  </si>
  <si>
    <t>15.7.</t>
  </si>
  <si>
    <t>Доля специалистов, участвующих в деятельности государственных органов власти Саратовской области, от общего числа специалистов, входящих в состав резерва управленческих кадров Губернатора Саратовской области (%)</t>
  </si>
  <si>
    <t>15.6.</t>
  </si>
  <si>
    <t>Материально-техническое, транспортное, информационно-коммуникационное обеспечение в установленном порядке деятельности Губернатора области, Правительства области, иных органов государственной власти области и государственных органов области (%)</t>
  </si>
  <si>
    <t>15.5.</t>
  </si>
  <si>
    <t>Доля муниципальных служащих в администрациях муниципальных образований области, повысивших уровень профессиональных знаний и прошедших переподготовку и (или) повышение квалификации не реже одного раза в три года (%)</t>
  </si>
  <si>
    <t>15.4.</t>
  </si>
  <si>
    <t>Доля объектов образования, приведенных в нормативное состояние (%)</t>
  </si>
  <si>
    <t>в 2,4 раза</t>
  </si>
  <si>
    <t>Доля населения, для которого улучшено качество услуг водоснабжения (%)</t>
  </si>
  <si>
    <t>Региональный проект «Развитие крупнейших отдаленных малонаселенных муниципальных образований Саратовской области на 2025-2027 годы»</t>
  </si>
  <si>
    <t>15.3.</t>
  </si>
  <si>
    <t>Доля населения Саратовской области, имеющего возможность получения социально значимой информации (%)</t>
  </si>
  <si>
    <t>15.2.</t>
  </si>
  <si>
    <t>Доля граждан, вовлеченных в выбор приоритетов расходования части бюджетных средств муниципальных образований (%)</t>
  </si>
  <si>
    <t>15.1.</t>
  </si>
  <si>
    <t>Доля граждан отдаленных районов области, обеспеченныых транспортным обслуживанием (%)</t>
  </si>
  <si>
    <t>Уровень информационной открытости и оказания господдержки для обеспечения межмуниципального сотрудничества органов местного самоуправления (%)</t>
  </si>
  <si>
    <t>Государственная программа Саратовской области «Развитие государственного и муниципального управления»</t>
  </si>
  <si>
    <t>15.</t>
  </si>
  <si>
    <t>Удельный вес преступлений, совершенных несовершеннолетними или при их соучастии (%)</t>
  </si>
  <si>
    <t>14.5.</t>
  </si>
  <si>
    <t>Доля справок о доходах, в отношении которых проведены проверки достоверности представленных сведений, от общего количества сданных справок о доходах (%)</t>
  </si>
  <si>
    <t>14.4.</t>
  </si>
  <si>
    <t>Криминогенность наркомании (количество наркопотребителей, привлеченных к уголовной ответственности наркопотребителей, привлеченных к административной ответственности за потребление наркотиков на 100 тыс. человек) (ед.)</t>
  </si>
  <si>
    <t>Комплекс процессных мероприятий «Организация мер, направленных на снижение спроса на наркотики, предупреждение и пресечение преступлений в сфере незаконного оборота наркотиков»</t>
  </si>
  <si>
    <t>14.3.</t>
  </si>
  <si>
    <t>Доля учреждений социальной сферы, оборудованных ограждениями территорий и системами инженерно-технической защищенности (%)</t>
  </si>
  <si>
    <t>14.2.</t>
  </si>
  <si>
    <t>Количество граждан привлеченных к охране общественного порядка на территории Саратовской области (чел.)</t>
  </si>
  <si>
    <t>14.1.</t>
  </si>
  <si>
    <t>Доля оконченных уголовных дел по преступлениям против личности в общем числе зарегистрированных преступлений данной категории (%)</t>
  </si>
  <si>
    <t>Доля тяжких и особо тяжких преступлений в общем числе зарегистрированных преступлений (%)</t>
  </si>
  <si>
    <t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</t>
  </si>
  <si>
    <t>14.</t>
  </si>
  <si>
    <t>Охват населения Саратовской области системой оповещения о чрезвычайных ситуациях природного и техногенного характера (%)</t>
  </si>
  <si>
    <t>13.4.</t>
  </si>
  <si>
    <t>Оснащенность специальной техникой для тушения пожаров (%)</t>
  </si>
  <si>
    <t>Комплекс процессных мероприятий
«Обеспечение пожарной безопасности, в том числе объектов здравоохранения, социальной и культурной сферы»</t>
  </si>
  <si>
    <t>13.3.</t>
  </si>
  <si>
    <t>Оснащенность поисково-спасательных подразделений средствами ведения аварийно-спасательных работ (%)</t>
  </si>
  <si>
    <t>Комплекс процессных мероприятий
«Обеспечение реализации мероприятий в области гражданской обороны и защиты населения от чрезвычайных ситуаций»</t>
  </si>
  <si>
    <t>13.2.</t>
  </si>
  <si>
    <t>Охват населения Саратовской области региональной автоматизированной системой централизованного оповещения (%)</t>
  </si>
  <si>
    <t>Региональный проект
«Развитие региональной системы оповещения населения Саратовской области о чрезвычайных ситуациях природного и техногенного характера»</t>
  </si>
  <si>
    <t>13.1.</t>
  </si>
  <si>
    <t>Охват населения Саратовской области системой 112 (%)</t>
  </si>
  <si>
    <t>в 1,6 раза</t>
  </si>
  <si>
    <t>Количество погибших в результате пожаров людей (чел.)</t>
  </si>
  <si>
    <t>Государственная программа Саратовской области «Защита населения и территорий от чрезвычайных ситуаций, обеспечение пожарной безопасности»</t>
  </si>
  <si>
    <t>13.</t>
  </si>
  <si>
    <t>Реализация мероприятий в области энергосбережения и повышения энергетической эффективности (%)</t>
  </si>
  <si>
    <t>12.2.</t>
  </si>
  <si>
    <t>Количество реализованных проектов по энергосбережению и повышению энергетической эффективности (нарастающим итогом) (ед.)</t>
  </si>
  <si>
    <t>12.1.</t>
  </si>
  <si>
    <t>Реализация проектов коммунальной инфраструктуры в области энергосбережения и повышения энергетической эффективности (%)</t>
  </si>
  <si>
    <t>12.</t>
  </si>
  <si>
    <t>Модернизация комплексной системы обращения с твердыми коммунальными отходами в Саратовской области (%)</t>
  </si>
  <si>
    <t>11.7.</t>
  </si>
  <si>
    <t>Лесистость территории Саратовской области (%)</t>
  </si>
  <si>
    <t>11.6.</t>
  </si>
  <si>
    <t>Количество занесенных в Красную книгу Саратовской области редких видов растений и животных (ед.)</t>
  </si>
  <si>
    <t xml:space="preserve">Комплекс процессных мероприятий «Минимизация всех видов антропогенного воздействия на экосистему, сохранение биологического разнообразия Саратовской области»
</t>
  </si>
  <si>
    <t>11.5.</t>
  </si>
  <si>
    <t>Доля обрабатываемых твердых коммунальных отходов в общей массе образованных твердых коммунальных отходов (%)</t>
  </si>
  <si>
    <t>Региональный проект «Экономика замкнутого цикла»</t>
  </si>
  <si>
    <t>11.4.</t>
  </si>
  <si>
    <t>Количество приобретенных беспилотных авиационных систем органами исполнительной власти субъектов Российской Федерации в области лесных отношений (шт.)</t>
  </si>
  <si>
    <t>11.3.</t>
  </si>
  <si>
    <t>в 8,8 раз</t>
  </si>
  <si>
    <t>Отношение площади лесовосстановления и лесоразведения к площади вырубленных и погибших лесных насаждений (%)</t>
  </si>
  <si>
    <t>11.2.</t>
  </si>
  <si>
    <t>Численность населения, проживающего на подверженных негативному воздействию вод территориях, защищенного в результате проведения мероприятий по повышению защищенности от негативного воздействия вод, нарастающим итогом (тыс.чел.)</t>
  </si>
  <si>
    <t>11.1.</t>
  </si>
  <si>
    <t>Качество окружающей среды (%)</t>
  </si>
  <si>
    <t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области»</t>
  </si>
  <si>
    <t>11.</t>
  </si>
  <si>
    <t>Количество субъектов малого и среднего предпринимательства, получивших поддержку в виде передачи в пользование государственного имущества на льготных условиях (ед.)</t>
  </si>
  <si>
    <t xml:space="preserve">Комплекс процессных мероприятий «Обеспечение региональных мероприятий по развитию отраслей агропромышленного комплекса»
</t>
  </si>
  <si>
    <t>10.8.</t>
  </si>
  <si>
    <t>Доля площади сельскохозяйственных угодий, вовлеченных в оборот за счет проведения культуртехнических мероприятий (%)</t>
  </si>
  <si>
    <t>10.7.</t>
  </si>
  <si>
    <t>Укомплектованность кадрами предприятий агропромышленного комплекса (%)</t>
  </si>
  <si>
    <t>10.6.</t>
  </si>
  <si>
    <t>Индекс производства продукции сельского хозяйства (в сопоставимых ценах) к 2020 году (%)</t>
  </si>
  <si>
    <t>10.5.</t>
  </si>
  <si>
    <t>Осуществлена закладка виноградников у субъектов виноградарства и виноделия, за исключением личных подсобных хозяйств (тыс.га)</t>
  </si>
  <si>
    <t>10.4.</t>
  </si>
  <si>
    <t>Количество туристов, посетивших объекты сельского туризма (чел.)</t>
  </si>
  <si>
    <t>Региональный проект «Развитие сельского туризма»</t>
  </si>
  <si>
    <t>10.3.</t>
  </si>
  <si>
    <t>Рентабельность сельскохозяйственных организаций (с учетом субсидий) (%)</t>
  </si>
  <si>
    <t>10.2.</t>
  </si>
  <si>
    <t>Численность племенного маточного поголовья сельскохозяйственных животных (в пересчете на условные головы) (в соответствии с соглашениями о предоставлении субсидий из федерального бюджета бюджету субъекта Российской Федерации в 2023 - 2030 годах) (тыс.голов)</t>
  </si>
  <si>
    <t>в 3 раза</t>
  </si>
  <si>
    <t>Площадь закладки питомников в сельскохозяйственных организациях, крестьянских (фермерских) хозяйствах и у  индивидуальных предпринимателей (тыс. га)</t>
  </si>
  <si>
    <t>в 1,9 раз</t>
  </si>
  <si>
    <t>Площадь закладки многолетних насаждений в сельскохозяйственных организациях, крестьянских (фермерских) хозяйствах и у индивидуальных предпринимателей (тыс. га)</t>
  </si>
  <si>
    <t>10.1.</t>
  </si>
  <si>
    <t>Среднемесячная начисленная заработная плата работников сельского хозяйства (без субъектов малого предпринимательства) (руб.)</t>
  </si>
  <si>
    <t>Индекс производства пищевых продуктов (в сопоставимых ценах) к 2021 году (%)</t>
  </si>
  <si>
    <t>10.</t>
  </si>
  <si>
    <t>Количество стационарных объектов заправки транспортных средств природным газом (нарастающим итогом) (ед.)</t>
  </si>
  <si>
    <t>Комплекс процессных мероприятий «Развитие рынка газового моторного топлива в Саратовской области»</t>
  </si>
  <si>
    <t>9.9.</t>
  </si>
  <si>
    <t>Количество выносимых постановлений об административных правонарушениях, выявленных при помощи автоматизированной системы фотовидеофиксации нарушений правил дорожного движения (тыс. шт.)</t>
  </si>
  <si>
    <t>9.8.</t>
  </si>
  <si>
    <t>Протяженность сети автомобильных дорог общего пользования на территории Саратовской области (далее - автомобильные дороги общего пользования) на 31 декабря отчетного года (км)</t>
  </si>
  <si>
    <t>9.7.</t>
  </si>
  <si>
    <t>Количество пассажиров, перевозимых по территории области всеми видами пассажирского транспорта (млн чел.)</t>
  </si>
  <si>
    <t>9.6.</t>
  </si>
  <si>
    <t>Количество погибших в дорожно-транспортных происшествиях на 10 тысяч транспортных средств (чел.)</t>
  </si>
  <si>
    <t>Региональный проект «Безопасность дорожного движения»</t>
  </si>
  <si>
    <t>9.5.</t>
  </si>
  <si>
    <t>Доля городов с населением свыше 300 тысяч человек по состоянию на 1 января 2020 г. (за исключением Москвы и городов, расположенных на территориях Московской и Ленинградских областей), входящих в состав городских агломераций, и достигших не менее чем первого уровня зрелости интеллектуальной транспортной системы (%)</t>
  </si>
  <si>
    <t>9.4.</t>
  </si>
  <si>
    <t>Количество приобретенной дорожно-эксплуатационной техники (шт.)</t>
  </si>
  <si>
    <t>Прирост протяженности автомобильных дорог общего пользования регионального, межмуниципального и местного значения в результате ремонта и капитального ремонта (км)</t>
  </si>
  <si>
    <t>9.3.</t>
  </si>
  <si>
    <t>Доля дорожной сети крупнейших городских агломераций, находящаяся в нормативном состоянии (%)</t>
  </si>
  <si>
    <t>9.2.</t>
  </si>
  <si>
    <t>Протяженность модернизированных трамвайных путей (км, тыс. м)</t>
  </si>
  <si>
    <t xml:space="preserve">Региональный проект «Развитие общественного транспорта» </t>
  </si>
  <si>
    <t>9.1.</t>
  </si>
  <si>
    <t>Доля автомобильных дорог регионального и межмуниципального значения, соответствующих нормативным требованиям (%)</t>
  </si>
  <si>
    <t>Объем транспортных услуг (млн руб.)</t>
  </si>
  <si>
    <t>9.</t>
  </si>
  <si>
    <t>Количество заявителей, обратившихся в многофункциональные центры предоставления государственных и мунииципальных услуг (чел.)</t>
  </si>
  <si>
    <t>8.10.</t>
  </si>
  <si>
    <t>Количество субъектов малого и среднего предпринимательства (включая индивидуальных предпринимателей) в расчете на 1 тыс. человек населения области (по данным Единого реестра субъектов малого и среднего предпринимательства) (ед.)</t>
  </si>
  <si>
    <t>8.9.</t>
  </si>
  <si>
    <t>Количество объектов недвижимости, по которым осуществлены сбор и обработка информации, необходимой для проведения государственной кадастровой оценки объектов недвижимости (ед.)</t>
  </si>
  <si>
    <t>8.8.</t>
  </si>
  <si>
    <t>Количество инвестиционных проектов, завершенных на территории области (ед.)</t>
  </si>
  <si>
    <t>8.7.</t>
  </si>
  <si>
    <t>Количество разработанных и предоставленных в Министерство экономического развития Российской Федерации в установленные сроки форм прогноза социально-экономического развития Саратовской области (предварительный и уточненный) (ед.)</t>
  </si>
  <si>
    <t>8.6.</t>
  </si>
  <si>
    <t xml:space="preserve">Уровень удовлетворенности потенциальных и действующих субъектов МСП, осуществляющих деятельность в промышленных (индустриальных) парках, технопарках, бизнес-парках, а также получивших услуги иных организаций инфраструктуры поддержки субъектов МСП (%) </t>
  </si>
  <si>
    <t>8.5.</t>
  </si>
  <si>
    <t>Объем внебюджетных инвестиций резидентов Столыпинского индустриального парка (млн руб.)</t>
  </si>
  <si>
    <t>8.4.</t>
  </si>
  <si>
    <t>Количество кадастровых кварталов, в отношении которых проведены комплексные кадастровые работы (ед.)</t>
  </si>
  <si>
    <t>8.3.</t>
  </si>
  <si>
    <t>Количество субъектов Российской Федерации, в которых внедрен Региональный экспортный стандарт 2.0 (ед.)</t>
  </si>
  <si>
    <t>8.2.</t>
  </si>
  <si>
    <t>Доля предприятий, достигших ежегодного 5%-ного прироста производительности труда на предприятиях-участниках, внедряющих мероприятия по повышению производительности труда под федеральным и региональным управлением (%)</t>
  </si>
  <si>
    <t>Региональный проект «Производительность труда</t>
  </si>
  <si>
    <t>8.1.</t>
  </si>
  <si>
    <t>Уровень удовлетворенности граждан качеством предоставления государственных и муниципальных услуг с участием многофункциональных центров предоставления государственных услуг (%)</t>
  </si>
  <si>
    <t>Достоверность прогнозов социально-экономического развития области (%)</t>
  </si>
  <si>
    <t>8.</t>
  </si>
  <si>
    <t>Доля молодых людей, принимающих участие в массовых мероприятиях в сфере молодежной политики, от общей численности молодежи региона (%)</t>
  </si>
  <si>
    <t>7.8.</t>
  </si>
  <si>
    <t>Численность молодежи, вовлеченной в реализацию проекта (ежегодно) (чел.)</t>
  </si>
  <si>
    <t>7.7.</t>
  </si>
  <si>
    <t>Обеспечены меры социальной поддержки в сфере физической культуры, спорта и образования спортивной направленности (%)</t>
  </si>
  <si>
    <t>7.6.</t>
  </si>
  <si>
    <t>Обеспечено проведение выставок, организация коллегий (%)</t>
  </si>
  <si>
    <t>7.5.</t>
  </si>
  <si>
    <t>Доля сельского населения, систематически занимающегося физической культурой и спортом (%)</t>
  </si>
  <si>
    <t>7.4.</t>
  </si>
  <si>
    <t>Количество саратовских спортсменов - членов сборных команд Российской Федерации (ежегодное количество) (ед.)</t>
  </si>
  <si>
    <t>7.3.</t>
  </si>
  <si>
    <t>Охват молодежи мероприятиями проводимыми на базе инфраструктуры молодежной политики (%)</t>
  </si>
  <si>
    <t>Региональный проект «Россия - страна возможностей»</t>
  </si>
  <si>
    <t>7.2.</t>
  </si>
  <si>
    <t>Доля граждан, систематически занимающихся физической культурой и спортом (%)</t>
  </si>
  <si>
    <t>Региональный проект «Физкультура и спорт»</t>
  </si>
  <si>
    <t>7.1.</t>
  </si>
  <si>
    <t>Доля молодых людей, вовлеченных в добровольческую и общественную деятельность (%)</t>
  </si>
  <si>
    <t>Уровень обеспеченности граждан спортивными сооружениями исходя из единовременной пропускной способности объектов спорта (%)</t>
  </si>
  <si>
    <t>Государственная программа Саратовской области «Развитие физической культуры, спорта, туризма и молодежной политики»</t>
  </si>
  <si>
    <t>7.</t>
  </si>
  <si>
    <t>Количество новых туристических маршрутов по области, реализованных региональными туроператорскими компаниями (ед.)</t>
  </si>
  <si>
    <t>6.23.</t>
  </si>
  <si>
    <t>Количество участников мероприятий, направленных на гармонизацию межнациональных отношений и этнокультурное развитие народов Саратовской области (тыс.чел.)</t>
  </si>
  <si>
    <t>6.22.</t>
  </si>
  <si>
    <t>Доля организованных и проведенных мероприятий, посвященных государственным праздникам, значимым событиям общества, российской культуры и развитию культурного сотрудничества к запланированным в текущем году (%)</t>
  </si>
  <si>
    <t>6.21.</t>
  </si>
  <si>
    <t>Степень охвата независимой оценкой качества условий оказания услуг государстенными областными учреждениями культуры, подлежащие такой оценке в текущем году (%)</t>
  </si>
  <si>
    <t>6.20.</t>
  </si>
  <si>
    <t>Количество образовательных организаций. в которых  обеспечено развитие и укрепление материально-технической базы (ед.)</t>
  </si>
  <si>
    <t>6.19.</t>
  </si>
  <si>
    <t xml:space="preserve">Количество конференций, мастер-классов, творческих лабораторий, школ, семинаров, практикумов, профессиональных конкурсов, фестивалей, выставок и других мероприятий в сфере культуры (ед.)
</t>
  </si>
  <si>
    <t>6.18.</t>
  </si>
  <si>
    <t>Количество выявленных одаренных детей (кандидатов) для предоставления единовременной выплаты именной Губернаторской стипендии для образовательных организаций сферы культуры (чел.)</t>
  </si>
  <si>
    <t>6.17.</t>
  </si>
  <si>
    <t>Количество пользователей архивной информацией (тыс. чел.)</t>
  </si>
  <si>
    <t>6.16.</t>
  </si>
  <si>
    <t>Количество объектов культурного наследия, по которым были выданы задания и разрешения на работы по сохранению (полностью или частично) объектов культурного наследия (ед.)</t>
  </si>
  <si>
    <t>6.15.</t>
  </si>
  <si>
    <t>Количество поступивших (контрольные цифры приема) в  организациях среднего профессионального образования сферы культуры (чел.)</t>
  </si>
  <si>
    <t>6.14.</t>
  </si>
  <si>
    <t>Количество культурно-массовых мероприятий, ежегодно (ед.)</t>
  </si>
  <si>
    <t>6.13.</t>
  </si>
  <si>
    <t>Количество обслуженного населения библиотеками области (число посещений), в том числе нестационарными формами и в электронном виде, ежегодно (тыс.чел.)</t>
  </si>
  <si>
    <t>6.12.</t>
  </si>
  <si>
    <t>Количество обслуженного населения концертными и цирковыми организациями, в том числе нестационарными формами (тыс. чел.)</t>
  </si>
  <si>
    <t>6.11.</t>
  </si>
  <si>
    <t>Средняя зрительская посещаемость спектаклей (чел.на 1 спектакль)</t>
  </si>
  <si>
    <t>6.10.</t>
  </si>
  <si>
    <t>Количество обслуженного населения музеями, в том числе нестационарными формами и в электронном виде (тыс. чел.)</t>
  </si>
  <si>
    <t>6.9.</t>
  </si>
  <si>
    <t>Количество туристических поездок по территории Российской Федерации (млн шт.)</t>
  </si>
  <si>
    <t xml:space="preserve">Региональный проект «Создание номерного фонда, инфраструктуры и новых точек притяжения» </t>
  </si>
  <si>
    <t>6.8.</t>
  </si>
  <si>
    <t>в 6,9 раз</t>
  </si>
  <si>
    <t>Количество участников мероприятий, направленных на укрепление общероссийского гражданского единства (тыс. чел.)</t>
  </si>
  <si>
    <t>6.7.</t>
  </si>
  <si>
    <t>Доля зданий и учреждений культуры, в которых проведен текущий, капитальный ремонт и (или) укреплена материально-техническая база (%)</t>
  </si>
  <si>
    <t>6.6.</t>
  </si>
  <si>
    <t>Увеличение числа посещений организаций культуры по отношению к 2023 году (%)</t>
  </si>
  <si>
    <t>Региональный проект «Семейные ценности и инфраструктура культура»</t>
  </si>
  <si>
    <t>6.5.</t>
  </si>
  <si>
    <t>Количество поддержанных творческих инициатив и проектов (ед.)</t>
  </si>
  <si>
    <t>6.4.</t>
  </si>
  <si>
    <t>Количество поддержанных социально ориентированных некоммерческих организаций в области культуры (ед.)</t>
  </si>
  <si>
    <t>6.3.</t>
  </si>
  <si>
    <t>Количество новых книг, поступивших в фонды библиотек муниципальных образований и государственных общедоступных библиотек субъектов Российской Федерации, ежегодно (ед.)</t>
  </si>
  <si>
    <t>6.2.</t>
  </si>
  <si>
    <t>Число посещений новых театральных постановок, созданных в рамках проекта (тыс.чел.)</t>
  </si>
  <si>
    <t>6.1.</t>
  </si>
  <si>
    <t>Уровень обеспеченности объектов культурного наследия требованиям об обеспечении сохранности, предъявляемыми к собственникам, пользователям и правообладателям (ед.)</t>
  </si>
  <si>
    <t>Число посещений культурных мероприятий (тыс. ед.)</t>
  </si>
  <si>
    <t>Государственная программа Саратовской области «Культура Саратовской области»</t>
  </si>
  <si>
    <t>6.</t>
  </si>
  <si>
    <t>Доля граждан, получивших меры государственной поддержки в сфере занятости, в общей численности граждан, обратившихся в органы службы занятости (%)</t>
  </si>
  <si>
    <t>5.9.</t>
  </si>
  <si>
    <t>Удельный вес рабочих мест, на которых проведена специальная оценка условий труда, в общем количестве рабочих мест (нарастающим итогом) (%)</t>
  </si>
  <si>
    <t>5.8.</t>
  </si>
  <si>
    <t>Удельный вес территориальных трехсторонних соглашений, включающих положение по ежегодному росту заработной платы во внебюджетном секторе экономики на уровне не ниже 10 процентов (%)</t>
  </si>
  <si>
    <t>5.7.</t>
  </si>
  <si>
    <t>Численность участников государственной программы  и членов их семей (из расчета коэффициента семейственности - 3,0), прибывших в Саратовскую область и поставленных на учет в ГУ МВД России по Саратовской области (чел.)</t>
  </si>
  <si>
    <t>5.6.</t>
  </si>
  <si>
    <t>Уровень трудоустройства граждан из числа обратившихся по вопросу трудоустройства в другой местности (%)</t>
  </si>
  <si>
    <t>5.5.</t>
  </si>
  <si>
    <t>Доля безработных граждан, которым назначены социальные выплаты, в общей численности граждан, зарегистрированных в качестве безработных (%)</t>
  </si>
  <si>
    <t>Комплекс процессных мероприятий «Социальная поддержка безработных граждан»</t>
  </si>
  <si>
    <t>5.4.</t>
  </si>
  <si>
    <t>Доля трудоустроенных граждан в общей численности граждан, обратившихся за содействием в поиске подходящей работы, а атакже несовершеннолетнх гражлан от 14 до 18 лет, обратившихся в целях временного трудоустройства в свободное от учебы время (%)</t>
  </si>
  <si>
    <t>5.3.</t>
  </si>
  <si>
    <t>Удельный вес трудоустроенных граждан, испытывающих трудности в поиске работы, в общей численности зарегистрированных в отчетном периоде безработных граждан, испытывающих трудности в поиске работы (%)</t>
  </si>
  <si>
    <t>5.2.</t>
  </si>
  <si>
    <t>Доля граждан, продолжающих осуществлять трудовую деятельность в течение одного года, в общей численности участников мероприятий по обучению (%)</t>
  </si>
  <si>
    <t>5.1.</t>
  </si>
  <si>
    <t>Доля соотечественников в трудоспособном возрасте от общего количества граждан, добровольно переселившихся в Саратовскую область в рамках государственной программы (%)</t>
  </si>
  <si>
    <t>Уровень регистрируемой безработицы на конец года от численности рабочей силы (%)</t>
  </si>
  <si>
    <t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</t>
  </si>
  <si>
    <t>5.</t>
  </si>
  <si>
    <t>Регистрация зон санитарной охраны в Управлении Федеральной службы государственной регистрации, кадастра и картографии по Саратовской области (ед.)</t>
  </si>
  <si>
    <t>4.17.</t>
  </si>
  <si>
    <t>Количество заключенных договоров по ипотечным жилищным кредитам (займам) отдельными категориями граждан (ед.)</t>
  </si>
  <si>
    <t>4.16.</t>
  </si>
  <si>
    <t>Обеспечено функционирование информационно-технологической инфраструктуры и техническая защита информации министерства строительства и жилищно-коммунального хозяйства области (%)</t>
  </si>
  <si>
    <t>4.15.</t>
  </si>
  <si>
    <t>Количество семей, граждан, относящихся к категориям, установленным федеральным законодательством, улучшивших жилищные условия в рамках федерального законодательства (чел.)</t>
  </si>
  <si>
    <t>4.14.</t>
  </si>
  <si>
    <t>Обеспечено проведение обследования жилых помещений на предмет соблюдения условий договоров найма специализированных жилых помещений (%)</t>
  </si>
  <si>
    <t>4.13.</t>
  </si>
  <si>
    <t>Численность детей-сирот и детей, оставшихся без попечения родителей, лиц из числа детей-сирот и детей оставшихся без попечения родителей, обеспеченных благоустроенными жилыми помещениями специализированного жилищного фонда по договорам найма специализированных жилых помещений, нарастающим итогом (в рамках заключенных соглашений о предоставлении субсидии из федерального бюджета) (чел.)</t>
  </si>
  <si>
    <t>4.12.</t>
  </si>
  <si>
    <t>Доля молодых семей, улучшивших жилищные условия (в том числе с использованием заемных средств) при оказании содействия за счет бюджетных средств, от общего числа нуждающихся молодых семей, признанных участниками подпрограммы (%)</t>
  </si>
  <si>
    <t>4.11.</t>
  </si>
  <si>
    <t>Количество отремонтированных многоквартирных домов (ед.)</t>
  </si>
  <si>
    <t>4.10.</t>
  </si>
  <si>
    <t>Обеспечено выполнение проектно-сметной документации в рамках реализации инвестиционных проектов (%)</t>
  </si>
  <si>
    <t>4.9.</t>
  </si>
  <si>
    <t>Обеспечение деятельности Фонда защиты прав граждан - участников долевого строительства Саратовской области (%)</t>
  </si>
  <si>
    <t>4.8.</t>
  </si>
  <si>
    <t>Количество граждан, расселенных из непригодного для проживания жилищного фонда (чел.)</t>
  </si>
  <si>
    <t>4.7.</t>
  </si>
  <si>
    <t>в 2,2 раза</t>
  </si>
  <si>
    <t>Количество построенных и реконструированных (модернизированных) объектов питьевого водоснабжения и водоподготовки, нарастающим итогом с 2019 года (шт.)</t>
  </si>
  <si>
    <t>4.6.</t>
  </si>
  <si>
    <t>Оказана поддержка в виде субсидии государственному унитарному предприятию Саратовской области «Облводоресурс» на финансовое обеспечение затрат на проведение капитального ремонта объектов коммунальной инфраструктуры, находящихся в хозяйственном ведении» (шт.)</t>
  </si>
  <si>
    <t>4.5.</t>
  </si>
  <si>
    <t>Численность населения сельских поселений, для которого улучшено качество услуги водоснабжения (тыс.чел.)</t>
  </si>
  <si>
    <t>4.4.</t>
  </si>
  <si>
    <t>Количество введенных в эксплуатацию многоквартирных жилых домов (нарастающий итог) (ед.)</t>
  </si>
  <si>
    <t>4.3.</t>
  </si>
  <si>
    <t>Реализация мероприятий по комплексному развитию территории бывшего аэропорта Саратов «Центральный» в Кировском районе г.Саратова (ед.)</t>
  </si>
  <si>
    <t>Региональный проект «Комплексное развитие территории бывшего аэропорта Саратов «Центральный» в Кировском районе г. Саратова»</t>
  </si>
  <si>
    <t>4.2.</t>
  </si>
  <si>
    <t>Объем жилищного строительства, млн кв. м в год</t>
  </si>
  <si>
    <t>Общая площадь жилых помещений, приходящаяся в среднем на одного жителя (кв. м на чел.)</t>
  </si>
  <si>
    <t>4.1.</t>
  </si>
  <si>
    <t>Доля населения Российской Федерации, обеспеченного качественной питьевой водой из систем централизованного водоснабжения (%)</t>
  </si>
  <si>
    <t>Количество квадратных метров расселенного непригодного для проживания жилищного фонда (нарастающим итогом) (тыс. кв.м.)</t>
  </si>
  <si>
    <t>4.</t>
  </si>
  <si>
    <t>Количество социально ориентированных некоммерческих организаций, получивших финансовую поддержку по итогам конкурса общество полезных (социальных) проектов (ед.)</t>
  </si>
  <si>
    <t>3.15.</t>
  </si>
  <si>
    <t>Количество пожилых граждан, принимающих участие в социально значимых мероприятиях (чел.)</t>
  </si>
  <si>
    <t>3.14.</t>
  </si>
  <si>
    <t>Количество проведенных социально значимых мероприятий (ед.)</t>
  </si>
  <si>
    <t>Комплекс процессных мероприятий «Социально значимые мероприятия»</t>
  </si>
  <si>
    <t>3.13.</t>
  </si>
  <si>
    <t>Охват различными формами отдыха и оздоровления детей-сирот и детей, оставшихся без попечения родителей, из числа воспитанников государственных учреждений специального образования и учреждений для детей-сирот и детей, оставшихся без попечения родителей (%)</t>
  </si>
  <si>
    <t>3.12.</t>
  </si>
  <si>
    <t>Уровень обеспечения бесперебойного функционирования центра обработки данных министерства труда и социальной защиты области (%)</t>
  </si>
  <si>
    <t>3.11.</t>
  </si>
  <si>
    <t>Удельный вес негосударственных организаций социального обслуживания в общем количестве организаций социального обслуживания всех форм собственности (%)</t>
  </si>
  <si>
    <t>3.10.</t>
  </si>
  <si>
    <t>Доля детей, прошедших курс реабилитации в организациях социальной помощи семье и детям, возвращенных в биологические семьи (%)</t>
  </si>
  <si>
    <t>3.9.</t>
  </si>
  <si>
    <t>Уровень обеспечения бесперебойной работы учреждений, предоставляющих меры социальной поддержки (%)</t>
  </si>
  <si>
    <t>3.8.</t>
  </si>
  <si>
    <t>Доля граждан, получивших компенсацию оплаты взноса на капитальный ремонт общего имущества в многоквартирном доме, от общего числа граждан, имеющих право на получение такой компенсации в соответствии с федеральными законами и обратившимся в установленном порядке за ее получением (%)</t>
  </si>
  <si>
    <t>3.7.</t>
  </si>
  <si>
    <t>Доля семей с детьми, получивших социальную поддержку и государственные социальные гарантии, в общей численности семей с детьми, имеющих право на их получение и обратившихся за их получением (%)</t>
  </si>
  <si>
    <t>3.6.</t>
  </si>
  <si>
    <t>Доля пожилых граждан и инвалидов, получающих долговременный уход, от общего числа нуждающихся в таком уходе граждан (%)</t>
  </si>
  <si>
    <t>3.5.</t>
  </si>
  <si>
    <t>Доля доступных для инвалидов и других маломобильных групп населения приоритетных объектов социальной, транспортной, инженерной инфраструктуры в общем количестве приоритетных объектов (%)</t>
  </si>
  <si>
    <t>3.4.</t>
  </si>
  <si>
    <t>Охват детей-инвалидов реабилитационными услугами в стационарных и полустационарных отделениях специализированных учреждений социального обслуживания для детей с ограниченными возможностями (%)</t>
  </si>
  <si>
    <t>3.3.</t>
  </si>
  <si>
    <t>Осуществлена выплата ежемесячного пособия в связи с рождением и воспитанием ребенка (ед.)</t>
  </si>
  <si>
    <t>3.2.</t>
  </si>
  <si>
    <t>Доля граждан, охваченных государственной социальной помощью на основании социального контракта, в общей численности малоимущих граждан (%)</t>
  </si>
  <si>
    <t>3.1.</t>
  </si>
  <si>
    <t>Доля граждан, получивших социальную поддержку и государственные социальные гарантии, в общей численности граждан, имеющих право на их получение и обратившихся за их получением (%)</t>
  </si>
  <si>
    <t>Уровень обеспечения доступности, качества и безопасности социального обслуживания населения (%)</t>
  </si>
  <si>
    <t>Государственная программа Саратовской области «Социальная поддержка и социальное обслуживание населения Саратовской области»</t>
  </si>
  <si>
    <t>3.</t>
  </si>
  <si>
    <t>Доля организаций общего и среднего профессионального образования, участвующих в онлайн-уроках Банка России, в их общем количестве (%)</t>
  </si>
  <si>
    <t>2.15.</t>
  </si>
  <si>
    <t>Доля государственных общеобразовательных организаций, организаций, осуществляющих образовательную деятельность, в которых обучаются дети-сироты, дети, оставшиеся без попечения родителей, соответствующих нормам и требованиям правил противопожарной безопасности и санитарных норм и правил (%)</t>
  </si>
  <si>
    <t>2.14.</t>
  </si>
  <si>
    <t>Обеспечение потребности экономики области в кадрах высокой квалификации по приоритетным направлениям модернизации и технологического развития (доля профессиональных образовательных организаций, внедривших новые программы и модели профессионального образования) (%)</t>
  </si>
  <si>
    <t>2.13.</t>
  </si>
  <si>
    <t>Темп роста или снижения численности инвалидов и лиц с ограниченными возможностями здоровья, принятых на обучение по образовательным программам среднего профессионального образования (по отношению к значению показателя предыдущего года) (%)</t>
  </si>
  <si>
    <t>2.12.</t>
  </si>
  <si>
    <t>Доля педагогических работников, повысивших квалификацию и прошедших переподготовку (%)</t>
  </si>
  <si>
    <t>2.11.</t>
  </si>
  <si>
    <t>Количество победителей и призеров всероссийских и международных олимпиад, конкурсов, фестивалей (чел.)</t>
  </si>
  <si>
    <t>2.10.</t>
  </si>
  <si>
    <t>Доля образовательных организаций, получивших поддержку в осуществлении образовательного процесса (%)</t>
  </si>
  <si>
    <t>2.9.</t>
  </si>
  <si>
    <t>Доля обучающихся, получающих начальное общее образование в государственных и муниципальных образовательных организациях, получающих бесплатное горячее питание, в общем количестве обучающихся, получающих начальное общее образование в государственных и муниципальных образовательных организациях (%)</t>
  </si>
  <si>
    <t>2.8.</t>
  </si>
  <si>
    <t>Удельный вес численности воспитанников негосударственных дошкольных образовательных организаций от общей численности воспитанников дошкольных образовательных организаций (%)</t>
  </si>
  <si>
    <t>2.7.</t>
  </si>
  <si>
    <t>Обеспечены условия для реализации образовательных процессов по разработке, производству и эксплуатации беспилотных авиационных систем (усл.ед.)</t>
  </si>
  <si>
    <t>2.6.</t>
  </si>
  <si>
    <t>Доля занятых выпускников, прошедших обучение по программам «Профессионалитета» (%)</t>
  </si>
  <si>
    <t>2.5.</t>
  </si>
  <si>
    <t>Количество зданий (обособленных помещений) общеобразовательных организаций, в которых проведен капитальный ремонт (с привлечением средств федерального бюджета) (ед.)</t>
  </si>
  <si>
    <t>Количество школьных музеев, в которых проведен капитальный и текущий ремонт (ед.)</t>
  </si>
  <si>
    <t>2.4.</t>
  </si>
  <si>
    <t>Осуществлен капитальный ремонт и оснащение зданий дошкольных образовательных организаций (ед.)</t>
  </si>
  <si>
    <t>2.3.</t>
  </si>
  <si>
    <t>Доля образовательных организаций в которых созданы кадровые условия для воспитания подрастающего поколения (%)</t>
  </si>
  <si>
    <t>2.2.</t>
  </si>
  <si>
    <t>Доля детей в возрасте от 5 до 18 лет, охваченных дополнительным образованием (%)</t>
  </si>
  <si>
    <t>2.1.</t>
  </si>
  <si>
    <t>Количество участников регионального и заключительного этапа всероссийской олимпиады школьников, научных конференций, конкурсов, фестивалей, интернет-марафонов (чел.)</t>
  </si>
  <si>
    <t>2.</t>
  </si>
  <si>
    <t>Доля государственных казенных учреждений, осуществляющих функции в сфере здравоохранения (%)</t>
  </si>
  <si>
    <t>1.21.</t>
  </si>
  <si>
    <t>Количество подготовленных информационно-аналитических материалов в сфере здравоохранения (ед.)</t>
  </si>
  <si>
    <t>1.20.</t>
  </si>
  <si>
    <t>Обеспеченность средними медицинскими работниками, работающими в государственных медицинских организациях, на 10 тыс. населения (чел.)</t>
  </si>
  <si>
    <t>1.19.</t>
  </si>
  <si>
    <t>Охват детей диспансерной группы санаторно-курортным лечением от числа обратившихся за санаторно-курортным лечением (%)</t>
  </si>
  <si>
    <t>1.18.</t>
  </si>
  <si>
    <t>Доля граждан, не имеющих инвадидности, обеспеченных медицинскими изделиями по медицинским показаниям, в числе граждан, не имеющих инвалидности, обратившихся за медицинскими изделиями по медицинским показаниям (%)</t>
  </si>
  <si>
    <t>Комплекс процессных мероприятий «Обеспечение отдельных категорий граждан лекарственными препаратами, 
медицинскими изделиями и специализированными продуктами лечебного питания»</t>
  </si>
  <si>
    <t>1.17.</t>
  </si>
  <si>
    <t>Доля пациентов, получивших паллиативную медицинскую помощь, в общем числе пациентов, нуждающихся в паллиативной медицинской помощи (%)</t>
  </si>
  <si>
    <t>1.16.</t>
  </si>
  <si>
    <t>Охват медицинским освидетельствованием на ВИЧ-инфекцию населения (%)</t>
  </si>
  <si>
    <t>1.15.</t>
  </si>
  <si>
    <t>Доля лиц, получивших вакцинацию, в числе лиц, которым запланировано проведение вакцинации (%)</t>
  </si>
  <si>
    <t>1.14.</t>
  </si>
  <si>
    <t>Доля трансплантированных органов из числа заготовленных для трансплантации (%)</t>
  </si>
  <si>
    <t>1.13.</t>
  </si>
  <si>
    <t>Доля объектов государственных учреждений, подведомственных министерству здравоохранения области, в которых проведен капитальный и текущий ремонт, в числе объектов государственных учреждений, подведомственных министерству здравоохранения области, в которых запланировано проведение капитального и текущего ремонта (%)</t>
  </si>
  <si>
    <t>1.12.</t>
  </si>
  <si>
    <t>Доля пациентов, обученных в школе для пациентов с сахарным диабетом от общего числа пациентов с сахарным диабетом 1 и 2 типов за отчетный год (%)</t>
  </si>
  <si>
    <t>1.11.</t>
  </si>
  <si>
    <t>Доля новорожденных, обследованных на врожденные и (или) наследственные заболевания в рамках расширенного неонатального скрининга, от общего числа родившихся живыми в субъектах Российской Федерации, реализующих мероприятия по проведению расширенного неонатального скрининга на врожденные и (или) наследственные заболевания (%)</t>
  </si>
  <si>
    <t>1.10.</t>
  </si>
  <si>
    <t>Обеспеченность населения врачами, работающими в медицинских организациях, участвующих в реализации программы государственных гарантий бесплатного оказания гражданам медицинской помощи, на 10 тыс. населения (чел.)</t>
  </si>
  <si>
    <t>1.9.</t>
  </si>
  <si>
    <t>Увеличено число лиц, получивших медицинскую помощь по медицинской реабилитации (%)</t>
  </si>
  <si>
    <t>1.8.</t>
  </si>
  <si>
    <t>Охват граждан репродуктивного возраста (18–49 лет) диспансеризацией с целью оценки репродуктивного здоровья (%)</t>
  </si>
  <si>
    <t>1.7.</t>
  </si>
  <si>
    <t>Доля граждан, ведущих здоровый образ жизни (%)</t>
  </si>
  <si>
    <t>1.6.</t>
  </si>
  <si>
    <t>Доля лиц, госпитализированных по экстренным показаниям в течение первых суток от общего числа больных, к которым совершены вылеты (%)</t>
  </si>
  <si>
    <t>1.5.</t>
  </si>
  <si>
    <t>Доля пациентов, излечившихся от хронического вирусного гепатита С, от обеспеченных лекарственными препаратами (%)</t>
  </si>
  <si>
    <t>1.4.</t>
  </si>
  <si>
    <t>Доля злокачественных новообразований, выявленных на I стадии, от общего числа случаев злокачественных новообразований визуальных локализаций (%)</t>
  </si>
  <si>
    <t>Региональный проект «Борьба с онкологическими заболеваниями»</t>
  </si>
  <si>
    <t>1.3.</t>
  </si>
  <si>
    <t>Больничная летальность от инфаркта миокарда (%)</t>
  </si>
  <si>
    <t>1.2.</t>
  </si>
  <si>
    <t>Доля населения, которой доступна первичная медико-санитарная помощь в модернизированных медицинских подразделениях (%)</t>
  </si>
  <si>
    <t>Региональный проект «Модернизация первичного звена здравоохранения Российской Федерации»</t>
  </si>
  <si>
    <t>1.1.</t>
  </si>
  <si>
    <t>Снижение суммарной продолжительности временной нетрудоспособности по заболеванию работающих граждан (%)</t>
  </si>
  <si>
    <t>Охват населения иммунизацией в рамках Национального календаря профилактических прививок не менее 95 процентов от подлежащих иммунизации (%)</t>
  </si>
  <si>
    <t>1.</t>
  </si>
  <si>
    <t>% исполнения</t>
  </si>
  <si>
    <t xml:space="preserve">факт </t>
  </si>
  <si>
    <t>план</t>
  </si>
  <si>
    <t>2025 год</t>
  </si>
  <si>
    <t>Наименование целевого показателя</t>
  </si>
  <si>
    <t>Предусмотрено на государственные программы области в областном бюджете 
на 2017 год и на плановый период 2018 и  2019 годов (тыс. рублей)</t>
  </si>
  <si>
    <t>Наименование государственных программ (региональных проектов, комплексов процессных мероприятий) Саратовской области</t>
  </si>
  <si>
    <t>№ п/п</t>
  </si>
  <si>
    <t>за 2025 год</t>
  </si>
  <si>
    <t xml:space="preserve">Информация о целевых показателях государственных программ (подпрограмм) Саратовской области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</si>
</sst>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#,##0.0_ ;[Red]\-#,##0.0\ "/>
    <numFmt numFmtId="166" formatCode="0000000"/>
    <numFmt numFmtId="167" formatCode="0.0"/>
    <numFmt numFmtId="168" formatCode="000"/>
    <numFmt numFmtId="169" formatCode="0.0000"/>
  </numFmts>
  <fonts count="20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 Cyr"/>
      <charset val="204"/>
    </font>
    <font>
      <b/>
      <sz val="16"/>
      <name val="PT Astra Serif"/>
      <family val="1"/>
      <charset val="204"/>
    </font>
    <font>
      <sz val="10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14"/>
      <name val="PT Astra Serif"/>
      <family val="1"/>
      <charset val="204"/>
    </font>
    <font>
      <b/>
      <sz val="10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2"/>
      <color theme="0"/>
      <name val="PT Astra Serif"/>
      <family val="1"/>
      <charset val="204"/>
    </font>
    <font>
      <sz val="12"/>
      <color theme="0"/>
      <name val="PT Astra Serif"/>
      <family val="1"/>
      <charset val="204"/>
    </font>
    <font>
      <sz val="12"/>
      <color theme="1"/>
      <name val="Times New Roman"/>
      <family val="2"/>
      <charset val="204"/>
    </font>
    <font>
      <sz val="11"/>
      <color rgb="FFFF0000"/>
      <name val="PT Astra Serif"/>
      <family val="1"/>
      <charset val="204"/>
    </font>
    <font>
      <sz val="11"/>
      <name val="PT Astra Serif"/>
      <family val="1"/>
      <charset val="204"/>
    </font>
    <font>
      <b/>
      <sz val="14"/>
      <name val="PT Astra Serif"/>
      <family val="1"/>
      <charset val="204"/>
    </font>
    <font>
      <b/>
      <sz val="11"/>
      <name val="PT Astra Serif"/>
      <family val="1"/>
      <charset val="204"/>
    </font>
    <font>
      <b/>
      <sz val="14"/>
      <color rgb="FFFF0000"/>
      <name val="PT Astra Serif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3" fillId="0" borderId="0"/>
    <xf numFmtId="0" fontId="4" fillId="0" borderId="0"/>
    <xf numFmtId="0" fontId="3" fillId="0" borderId="0"/>
    <xf numFmtId="0" fontId="2" fillId="0" borderId="0"/>
    <xf numFmtId="0" fontId="2" fillId="0" borderId="0"/>
    <xf numFmtId="9" fontId="14" fillId="0" borderId="0" applyFont="0" applyFill="0" applyBorder="0" applyAlignment="0" applyProtection="0"/>
    <xf numFmtId="0" fontId="1" fillId="0" borderId="0"/>
  </cellStyleXfs>
  <cellXfs count="238">
    <xf numFmtId="0" fontId="0" fillId="0" borderId="0" xfId="0"/>
    <xf numFmtId="0" fontId="6" fillId="0" borderId="0" xfId="1" applyFont="1" applyFill="1"/>
    <xf numFmtId="0" fontId="7" fillId="0" borderId="0" xfId="1" applyFont="1" applyFill="1" applyAlignment="1">
      <alignment horizontal="left"/>
    </xf>
    <xf numFmtId="0" fontId="8" fillId="0" borderId="0" xfId="1" applyFont="1" applyFill="1" applyBorder="1"/>
    <xf numFmtId="165" fontId="9" fillId="0" borderId="0" xfId="1" applyNumberFormat="1" applyFont="1" applyFill="1" applyBorder="1" applyAlignment="1">
      <alignment horizontal="center"/>
    </xf>
    <xf numFmtId="166" fontId="7" fillId="3" borderId="1" xfId="1" applyNumberFormat="1" applyFont="1" applyFill="1" applyBorder="1" applyAlignment="1" applyProtection="1">
      <alignment horizontal="center" vertical="center"/>
      <protection hidden="1"/>
    </xf>
    <xf numFmtId="166" fontId="8" fillId="4" borderId="1" xfId="1" applyNumberFormat="1" applyFont="1" applyFill="1" applyBorder="1" applyAlignment="1" applyProtection="1">
      <alignment horizontal="center" vertical="center"/>
      <protection hidden="1"/>
    </xf>
    <xf numFmtId="166" fontId="8" fillId="4" borderId="1" xfId="1" applyNumberFormat="1" applyFont="1" applyFill="1" applyBorder="1" applyAlignment="1" applyProtection="1">
      <alignment horizontal="left" vertical="center" wrapText="1"/>
      <protection hidden="1"/>
    </xf>
    <xf numFmtId="166" fontId="7" fillId="3" borderId="1" xfId="1" applyNumberFormat="1" applyFont="1" applyFill="1" applyBorder="1" applyAlignment="1" applyProtection="1">
      <alignment vertical="center" wrapText="1"/>
      <protection hidden="1"/>
    </xf>
    <xf numFmtId="166" fontId="7" fillId="3" borderId="1" xfId="1" applyNumberFormat="1" applyFont="1" applyFill="1" applyBorder="1" applyAlignment="1" applyProtection="1">
      <alignment horizontal="center" vertical="center" wrapText="1"/>
      <protection hidden="1"/>
    </xf>
    <xf numFmtId="0" fontId="7" fillId="3" borderId="1" xfId="1" applyNumberFormat="1" applyFont="1" applyFill="1" applyBorder="1" applyAlignment="1" applyProtection="1">
      <alignment vertical="center" wrapText="1"/>
      <protection hidden="1"/>
    </xf>
    <xf numFmtId="0" fontId="10" fillId="0" borderId="1" xfId="1" applyFont="1" applyFill="1" applyBorder="1" applyAlignment="1">
      <alignment vertical="center"/>
    </xf>
    <xf numFmtId="166" fontId="7" fillId="0" borderId="1" xfId="1" applyNumberFormat="1" applyFont="1" applyFill="1" applyBorder="1" applyAlignment="1" applyProtection="1">
      <alignment horizontal="left" vertical="center" wrapText="1"/>
      <protection hidden="1"/>
    </xf>
    <xf numFmtId="0" fontId="8" fillId="0" borderId="0" xfId="1" applyFont="1" applyFill="1"/>
    <xf numFmtId="164" fontId="7" fillId="0" borderId="0" xfId="1" applyNumberFormat="1" applyFont="1" applyFill="1"/>
    <xf numFmtId="164" fontId="6" fillId="0" borderId="0" xfId="1" applyNumberFormat="1" applyFont="1" applyFill="1"/>
    <xf numFmtId="0" fontId="10" fillId="3" borderId="1" xfId="1" applyFont="1" applyFill="1" applyBorder="1" applyAlignment="1">
      <alignment vertical="center"/>
    </xf>
    <xf numFmtId="164" fontId="7" fillId="3" borderId="1" xfId="1" applyNumberFormat="1" applyFont="1" applyFill="1" applyBorder="1" applyAlignment="1">
      <alignment horizontal="center" vertical="center"/>
    </xf>
    <xf numFmtId="164" fontId="8" fillId="4" borderId="1" xfId="1" applyNumberFormat="1" applyFont="1" applyFill="1" applyBorder="1" applyAlignment="1">
      <alignment horizontal="center" vertical="center"/>
    </xf>
    <xf numFmtId="164" fontId="7" fillId="0" borderId="1" xfId="1" applyNumberFormat="1" applyFont="1" applyFill="1" applyBorder="1" applyAlignment="1">
      <alignment horizontal="center" vertical="center"/>
    </xf>
    <xf numFmtId="4" fontId="6" fillId="0" borderId="0" xfId="1" applyNumberFormat="1" applyFont="1" applyFill="1"/>
    <xf numFmtId="166" fontId="7" fillId="3" borderId="1" xfId="1" applyNumberFormat="1" applyFont="1" applyFill="1" applyBorder="1" applyAlignment="1" applyProtection="1">
      <alignment horizontal="left" vertical="center" wrapText="1"/>
      <protection hidden="1"/>
    </xf>
    <xf numFmtId="166" fontId="8" fillId="0" borderId="1" xfId="1" applyNumberFormat="1" applyFont="1" applyFill="1" applyBorder="1" applyAlignment="1" applyProtection="1">
      <alignment horizontal="left" vertical="center" wrapText="1"/>
      <protection hidden="1"/>
    </xf>
    <xf numFmtId="0" fontId="8" fillId="0" borderId="1" xfId="1" applyFont="1" applyFill="1" applyBorder="1" applyAlignment="1">
      <alignment horizontal="left" vertical="center" wrapText="1"/>
    </xf>
    <xf numFmtId="166" fontId="8" fillId="0" borderId="1" xfId="1" applyNumberFormat="1" applyFont="1" applyFill="1" applyBorder="1" applyAlignment="1" applyProtection="1">
      <alignment horizontal="center" vertical="center"/>
      <protection hidden="1"/>
    </xf>
    <xf numFmtId="166" fontId="8" fillId="0" borderId="1" xfId="1" applyNumberFormat="1" applyFont="1" applyFill="1" applyBorder="1" applyAlignment="1" applyProtection="1">
      <alignment vertical="center" wrapText="1"/>
      <protection hidden="1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NumberFormat="1" applyFont="1" applyFill="1" applyBorder="1" applyAlignment="1" applyProtection="1">
      <alignment vertical="center" wrapText="1"/>
      <protection hidden="1"/>
    </xf>
    <xf numFmtId="164" fontId="8" fillId="0" borderId="1" xfId="1" applyNumberFormat="1" applyFont="1" applyFill="1" applyBorder="1" applyAlignment="1">
      <alignment horizontal="center" vertical="center"/>
    </xf>
    <xf numFmtId="166" fontId="8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7" fillId="0" borderId="0" xfId="0" applyFont="1" applyProtection="1">
      <protection locked="0"/>
    </xf>
    <xf numFmtId="0" fontId="10" fillId="0" borderId="1" xfId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64" fontId="8" fillId="4" borderId="1" xfId="1" applyNumberFormat="1" applyFont="1" applyFill="1" applyBorder="1" applyAlignment="1" applyProtection="1">
      <alignment horizontal="center" vertical="center"/>
      <protection hidden="1"/>
    </xf>
    <xf numFmtId="164" fontId="8" fillId="0" borderId="1" xfId="1" applyNumberFormat="1" applyFont="1" applyFill="1" applyBorder="1" applyAlignment="1">
      <alignment horizontal="center"/>
    </xf>
    <xf numFmtId="0" fontId="11" fillId="0" borderId="0" xfId="0" applyFont="1"/>
    <xf numFmtId="166" fontId="8" fillId="4" borderId="1" xfId="1" applyNumberFormat="1" applyFont="1" applyFill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>
      <alignment horizontal="center"/>
    </xf>
    <xf numFmtId="0" fontId="7" fillId="0" borderId="0" xfId="1" applyFont="1" applyFill="1" applyAlignment="1">
      <alignment vertical="center" wrapText="1"/>
    </xf>
    <xf numFmtId="0" fontId="8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 wrapText="1"/>
    </xf>
    <xf numFmtId="0" fontId="7" fillId="0" borderId="0" xfId="1" applyFont="1" applyFill="1" applyAlignment="1">
      <alignment vertical="top" wrapText="1"/>
    </xf>
    <xf numFmtId="0" fontId="10" fillId="0" borderId="0" xfId="1" applyFont="1" applyFill="1" applyAlignment="1">
      <alignment vertical="center" wrapText="1"/>
    </xf>
    <xf numFmtId="0" fontId="6" fillId="0" borderId="0" xfId="1" applyFont="1" applyFill="1" applyAlignment="1">
      <alignment vertical="center"/>
    </xf>
    <xf numFmtId="4" fontId="7" fillId="0" borderId="0" xfId="1" applyNumberFormat="1" applyFont="1" applyFill="1" applyAlignment="1">
      <alignment vertical="top" wrapText="1"/>
    </xf>
    <xf numFmtId="167" fontId="12" fillId="0" borderId="0" xfId="1" applyNumberFormat="1" applyFont="1" applyFill="1" applyAlignment="1">
      <alignment vertical="top" wrapText="1"/>
    </xf>
    <xf numFmtId="4" fontId="10" fillId="3" borderId="0" xfId="1" applyNumberFormat="1" applyFont="1" applyFill="1"/>
    <xf numFmtId="0" fontId="10" fillId="3" borderId="0" xfId="1" applyFont="1" applyFill="1"/>
    <xf numFmtId="0" fontId="10" fillId="0" borderId="0" xfId="1" applyFont="1" applyFill="1"/>
    <xf numFmtId="4" fontId="10" fillId="0" borderId="0" xfId="1" applyNumberFormat="1" applyFont="1" applyFill="1"/>
    <xf numFmtId="167" fontId="13" fillId="0" borderId="0" xfId="1" applyNumberFormat="1" applyFont="1" applyFill="1" applyAlignment="1">
      <alignment vertical="top" wrapText="1"/>
    </xf>
    <xf numFmtId="0" fontId="7" fillId="2" borderId="1" xfId="1" applyFont="1" applyFill="1" applyBorder="1" applyAlignment="1">
      <alignment horizontal="center" vertical="center" wrapText="1"/>
    </xf>
    <xf numFmtId="164" fontId="8" fillId="0" borderId="1" xfId="1" applyNumberFormat="1" applyFont="1" applyFill="1" applyBorder="1" applyAlignment="1" applyProtection="1">
      <alignment horizontal="center" vertical="center" wrapText="1"/>
      <protection hidden="1"/>
    </xf>
    <xf numFmtId="164" fontId="8" fillId="0" borderId="1" xfId="1" applyNumberFormat="1" applyFont="1" applyFill="1" applyBorder="1" applyAlignment="1">
      <alignment horizontal="center" vertical="center" wrapText="1"/>
    </xf>
    <xf numFmtId="164" fontId="8" fillId="4" borderId="1" xfId="1" applyNumberFormat="1" applyFont="1" applyFill="1" applyBorder="1" applyAlignment="1" applyProtection="1">
      <alignment horizontal="center" vertical="center" wrapText="1"/>
      <protection hidden="1"/>
    </xf>
    <xf numFmtId="164" fontId="7" fillId="0" borderId="1" xfId="1" applyNumberFormat="1" applyFont="1" applyFill="1" applyBorder="1" applyAlignment="1" applyProtection="1">
      <alignment horizontal="center" vertical="center" wrapText="1"/>
      <protection hidden="1"/>
    </xf>
    <xf numFmtId="164" fontId="11" fillId="0" borderId="0" xfId="0" applyNumberFormat="1" applyFont="1" applyAlignment="1">
      <alignment horizontal="center" vertical="center"/>
    </xf>
    <xf numFmtId="0" fontId="11" fillId="0" borderId="1" xfId="0" applyFont="1" applyBorder="1"/>
    <xf numFmtId="164" fontId="11" fillId="0" borderId="1" xfId="0" applyNumberFormat="1" applyFont="1" applyBorder="1" applyAlignment="1">
      <alignment horizontal="center" vertical="center"/>
    </xf>
    <xf numFmtId="164" fontId="7" fillId="3" borderId="1" xfId="6" applyNumberFormat="1" applyFont="1" applyFill="1" applyBorder="1" applyAlignment="1">
      <alignment horizontal="center" vertical="center"/>
    </xf>
    <xf numFmtId="164" fontId="8" fillId="4" borderId="1" xfId="6" applyNumberFormat="1" applyFont="1" applyFill="1" applyBorder="1" applyAlignment="1">
      <alignment horizontal="center" vertical="center"/>
    </xf>
    <xf numFmtId="0" fontId="15" fillId="0" borderId="0" xfId="7" applyFont="1"/>
    <xf numFmtId="0" fontId="15" fillId="0" borderId="0" xfId="7" applyFont="1" applyAlignment="1">
      <alignment horizontal="center"/>
    </xf>
    <xf numFmtId="0" fontId="15" fillId="0" borderId="0" xfId="7" applyFont="1" applyAlignment="1"/>
    <xf numFmtId="49" fontId="15" fillId="5" borderId="0" xfId="7" applyNumberFormat="1" applyFont="1" applyFill="1" applyAlignment="1">
      <alignment horizontal="center" vertical="top"/>
    </xf>
    <xf numFmtId="49" fontId="15" fillId="0" borderId="0" xfId="7" applyNumberFormat="1" applyFont="1" applyFill="1" applyAlignment="1">
      <alignment horizontal="center" vertical="top"/>
    </xf>
    <xf numFmtId="0" fontId="16" fillId="0" borderId="0" xfId="7" applyFont="1" applyFill="1"/>
    <xf numFmtId="167" fontId="9" fillId="4" borderId="1" xfId="7" applyNumberFormat="1" applyFont="1" applyFill="1" applyBorder="1" applyAlignment="1">
      <alignment horizontal="center" vertical="center"/>
    </xf>
    <xf numFmtId="167" fontId="9" fillId="0" borderId="1" xfId="7" applyNumberFormat="1" applyFont="1" applyFill="1" applyBorder="1" applyAlignment="1">
      <alignment horizontal="center" vertical="center" wrapText="1"/>
    </xf>
    <xf numFmtId="0" fontId="9" fillId="0" borderId="1" xfId="7" applyFont="1" applyFill="1" applyBorder="1" applyAlignment="1">
      <alignment horizontal="justify" vertical="center" wrapText="1"/>
    </xf>
    <xf numFmtId="164" fontId="17" fillId="0" borderId="1" xfId="7" applyNumberFormat="1" applyFont="1" applyFill="1" applyBorder="1" applyAlignment="1">
      <alignment horizontal="left" vertical="center"/>
    </xf>
    <xf numFmtId="168" fontId="9" fillId="0" borderId="1" xfId="3" applyNumberFormat="1" applyFont="1" applyFill="1" applyBorder="1" applyAlignment="1" applyProtection="1">
      <alignment horizontal="left" vertical="center" wrapText="1"/>
      <protection hidden="1"/>
    </xf>
    <xf numFmtId="168" fontId="9" fillId="0" borderId="1" xfId="3" applyNumberFormat="1" applyFont="1" applyFill="1" applyBorder="1" applyAlignment="1" applyProtection="1">
      <alignment horizontal="center" vertical="center" wrapText="1"/>
      <protection hidden="1"/>
    </xf>
    <xf numFmtId="167" fontId="9" fillId="6" borderId="1" xfId="7" applyNumberFormat="1" applyFont="1" applyFill="1" applyBorder="1" applyAlignment="1">
      <alignment horizontal="center" vertical="center"/>
    </xf>
    <xf numFmtId="0" fontId="9" fillId="6" borderId="1" xfId="7" applyNumberFormat="1" applyFont="1" applyFill="1" applyBorder="1" applyAlignment="1">
      <alignment horizontal="justify" vertical="center" wrapText="1"/>
    </xf>
    <xf numFmtId="164" fontId="17" fillId="0" borderId="2" xfId="7" applyNumberFormat="1" applyFont="1" applyFill="1" applyBorder="1" applyAlignment="1">
      <alignment horizontal="left" vertical="center"/>
    </xf>
    <xf numFmtId="168" fontId="9" fillId="0" borderId="2" xfId="3" applyNumberFormat="1" applyFont="1" applyFill="1" applyBorder="1" applyAlignment="1" applyProtection="1">
      <alignment horizontal="left" vertical="center" wrapText="1"/>
      <protection hidden="1"/>
    </xf>
    <xf numFmtId="168" fontId="9" fillId="0" borderId="2" xfId="3" applyNumberFormat="1" applyFont="1" applyFill="1" applyBorder="1" applyAlignment="1" applyProtection="1">
      <alignment horizontal="center" vertical="center" wrapText="1"/>
      <protection hidden="1"/>
    </xf>
    <xf numFmtId="1" fontId="9" fillId="6" borderId="3" xfId="7" applyNumberFormat="1" applyFont="1" applyFill="1" applyBorder="1" applyAlignment="1">
      <alignment horizontal="center" vertical="center"/>
    </xf>
    <xf numFmtId="168" fontId="9" fillId="6" borderId="3" xfId="7" applyNumberFormat="1" applyFont="1" applyFill="1" applyBorder="1" applyAlignment="1">
      <alignment horizontal="justify" vertical="center" wrapText="1"/>
    </xf>
    <xf numFmtId="0" fontId="16" fillId="7" borderId="0" xfId="7" applyFont="1" applyFill="1"/>
    <xf numFmtId="167" fontId="17" fillId="3" borderId="1" xfId="7" applyNumberFormat="1" applyFont="1" applyFill="1" applyBorder="1" applyAlignment="1">
      <alignment horizontal="center" vertical="center"/>
    </xf>
    <xf numFmtId="167" fontId="17" fillId="3" borderId="2" xfId="7" applyNumberFormat="1" applyFont="1" applyFill="1" applyBorder="1" applyAlignment="1">
      <alignment horizontal="center" vertical="center" wrapText="1"/>
    </xf>
    <xf numFmtId="0" fontId="17" fillId="3" borderId="2" xfId="7" applyFont="1" applyFill="1" applyBorder="1" applyAlignment="1">
      <alignment horizontal="justify" vertical="center" wrapText="1"/>
    </xf>
    <xf numFmtId="164" fontId="17" fillId="3" borderId="2" xfId="7" applyNumberFormat="1" applyFont="1" applyFill="1" applyBorder="1" applyAlignment="1">
      <alignment horizontal="left" vertical="center"/>
    </xf>
    <xf numFmtId="168" fontId="17" fillId="3" borderId="2" xfId="3" applyNumberFormat="1" applyFont="1" applyFill="1" applyBorder="1" applyAlignment="1" applyProtection="1">
      <alignment horizontal="left" vertical="center" wrapText="1"/>
      <protection hidden="1"/>
    </xf>
    <xf numFmtId="168" fontId="17" fillId="3" borderId="2" xfId="3" applyNumberFormat="1" applyFont="1" applyFill="1" applyBorder="1" applyAlignment="1" applyProtection="1">
      <alignment horizontal="center" vertical="center" wrapText="1"/>
      <protection hidden="1"/>
    </xf>
    <xf numFmtId="0" fontId="9" fillId="6" borderId="3" xfId="7" applyNumberFormat="1" applyFont="1" applyFill="1" applyBorder="1" applyAlignment="1">
      <alignment horizontal="justify" vertical="center" wrapText="1"/>
    </xf>
    <xf numFmtId="167" fontId="9" fillId="6" borderId="4" xfId="7" applyNumberFormat="1" applyFont="1" applyFill="1" applyBorder="1" applyAlignment="1">
      <alignment horizontal="center" vertical="center"/>
    </xf>
    <xf numFmtId="0" fontId="9" fillId="6" borderId="4" xfId="7" applyNumberFormat="1" applyFont="1" applyFill="1" applyBorder="1" applyAlignment="1">
      <alignment horizontal="justify" vertical="center" wrapText="1"/>
    </xf>
    <xf numFmtId="164" fontId="17" fillId="0" borderId="5" xfId="7" applyNumberFormat="1" applyFont="1" applyFill="1" applyBorder="1" applyAlignment="1">
      <alignment horizontal="left" vertical="center"/>
    </xf>
    <xf numFmtId="168" fontId="9" fillId="0" borderId="5" xfId="3" applyNumberFormat="1" applyFont="1" applyFill="1" applyBorder="1" applyAlignment="1" applyProtection="1">
      <alignment horizontal="left" vertical="center" wrapText="1"/>
      <protection hidden="1"/>
    </xf>
    <xf numFmtId="167" fontId="9" fillId="0" borderId="1" xfId="7" applyNumberFormat="1" applyFont="1" applyFill="1" applyBorder="1" applyAlignment="1">
      <alignment horizontal="center" vertical="center"/>
    </xf>
    <xf numFmtId="0" fontId="9" fillId="0" borderId="1" xfId="7" applyNumberFormat="1" applyFont="1" applyFill="1" applyBorder="1" applyAlignment="1">
      <alignment horizontal="justify" vertical="center" wrapText="1"/>
    </xf>
    <xf numFmtId="168" fontId="9" fillId="0" borderId="6" xfId="3" applyNumberFormat="1" applyFont="1" applyFill="1" applyBorder="1" applyAlignment="1" applyProtection="1">
      <alignment horizontal="center" vertical="center" wrapText="1"/>
      <protection hidden="1"/>
    </xf>
    <xf numFmtId="0" fontId="15" fillId="0" borderId="0" xfId="7" applyFont="1" applyFill="1"/>
    <xf numFmtId="0" fontId="16" fillId="0" borderId="0" xfId="7" applyFont="1"/>
    <xf numFmtId="167" fontId="17" fillId="3" borderId="7" xfId="7" applyNumberFormat="1" applyFont="1" applyFill="1" applyBorder="1" applyAlignment="1">
      <alignment horizontal="center" vertical="center"/>
    </xf>
    <xf numFmtId="0" fontId="17" fillId="3" borderId="7" xfId="7" applyNumberFormat="1" applyFont="1" applyFill="1" applyBorder="1" applyAlignment="1">
      <alignment horizontal="justify" vertical="center" wrapText="1"/>
    </xf>
    <xf numFmtId="3" fontId="9" fillId="0" borderId="1" xfId="7" applyNumberFormat="1" applyFont="1" applyFill="1" applyBorder="1" applyAlignment="1">
      <alignment horizontal="center" vertical="center" wrapText="1"/>
    </xf>
    <xf numFmtId="1" fontId="9" fillId="0" borderId="1" xfId="7" applyNumberFormat="1" applyFont="1" applyFill="1" applyBorder="1" applyAlignment="1">
      <alignment horizontal="center" vertical="center" wrapText="1"/>
    </xf>
    <xf numFmtId="167" fontId="9" fillId="6" borderId="3" xfId="7" applyNumberFormat="1" applyFont="1" applyFill="1" applyBorder="1" applyAlignment="1">
      <alignment horizontal="center" vertical="center"/>
    </xf>
    <xf numFmtId="167" fontId="17" fillId="3" borderId="7" xfId="7" applyNumberFormat="1" applyFont="1" applyFill="1" applyBorder="1" applyAlignment="1">
      <alignment horizontal="center" vertical="center" wrapText="1"/>
    </xf>
    <xf numFmtId="1" fontId="9" fillId="6" borderId="3" xfId="7" applyNumberFormat="1" applyFont="1" applyFill="1" applyBorder="1" applyAlignment="1">
      <alignment horizontal="center" vertical="center" wrapText="1"/>
    </xf>
    <xf numFmtId="0" fontId="9" fillId="6" borderId="8" xfId="7" applyNumberFormat="1" applyFont="1" applyFill="1" applyBorder="1" applyAlignment="1">
      <alignment horizontal="justify" vertical="center" wrapText="1"/>
    </xf>
    <xf numFmtId="0" fontId="9" fillId="0" borderId="1" xfId="7" applyFont="1" applyBorder="1" applyAlignment="1">
      <alignment horizontal="center" vertical="center" wrapText="1"/>
    </xf>
    <xf numFmtId="164" fontId="17" fillId="3" borderId="1" xfId="7" applyNumberFormat="1" applyFont="1" applyFill="1" applyBorder="1" applyAlignment="1">
      <alignment horizontal="center" vertical="center" wrapText="1"/>
    </xf>
    <xf numFmtId="0" fontId="17" fillId="3" borderId="1" xfId="7" applyFont="1" applyFill="1" applyBorder="1" applyAlignment="1">
      <alignment horizontal="justify" vertical="center" wrapText="1"/>
    </xf>
    <xf numFmtId="164" fontId="17" fillId="3" borderId="1" xfId="7" applyNumberFormat="1" applyFont="1" applyFill="1" applyBorder="1" applyAlignment="1">
      <alignment horizontal="left" vertical="center"/>
    </xf>
    <xf numFmtId="168" fontId="17" fillId="3" borderId="1" xfId="3" applyNumberFormat="1" applyFont="1" applyFill="1" applyBorder="1" applyAlignment="1" applyProtection="1">
      <alignment horizontal="left" vertical="center" wrapText="1"/>
      <protection hidden="1"/>
    </xf>
    <xf numFmtId="168" fontId="17" fillId="3" borderId="1" xfId="3" applyNumberFormat="1" applyFont="1" applyFill="1" applyBorder="1" applyAlignment="1" applyProtection="1">
      <alignment horizontal="center" vertical="center" wrapText="1"/>
      <protection hidden="1"/>
    </xf>
    <xf numFmtId="0" fontId="9" fillId="0" borderId="3" xfId="7" applyNumberFormat="1" applyFont="1" applyFill="1" applyBorder="1" applyAlignment="1">
      <alignment horizontal="center" vertical="center"/>
    </xf>
    <xf numFmtId="0" fontId="9" fillId="0" borderId="3" xfId="7" applyNumberFormat="1" applyFont="1" applyFill="1" applyBorder="1" applyAlignment="1">
      <alignment horizontal="justify" vertical="center" wrapText="1"/>
    </xf>
    <xf numFmtId="3" fontId="9" fillId="6" borderId="3" xfId="7" applyNumberFormat="1" applyFont="1" applyFill="1" applyBorder="1" applyAlignment="1">
      <alignment horizontal="center" vertical="center"/>
    </xf>
    <xf numFmtId="0" fontId="9" fillId="0" borderId="1" xfId="7" applyNumberFormat="1" applyFont="1" applyFill="1" applyBorder="1" applyAlignment="1">
      <alignment horizontal="center" vertical="center" wrapText="1"/>
    </xf>
    <xf numFmtId="0" fontId="9" fillId="6" borderId="3" xfId="7" applyNumberFormat="1" applyFont="1" applyFill="1" applyBorder="1" applyAlignment="1">
      <alignment horizontal="center" vertical="center"/>
    </xf>
    <xf numFmtId="0" fontId="17" fillId="3" borderId="7" xfId="7" applyNumberFormat="1" applyFont="1" applyFill="1" applyBorder="1" applyAlignment="1">
      <alignment horizontal="center" vertical="center" wrapText="1"/>
    </xf>
    <xf numFmtId="167" fontId="9" fillId="6" borderId="3" xfId="7" applyNumberFormat="1" applyFont="1" applyFill="1" applyBorder="1" applyAlignment="1">
      <alignment horizontal="center" vertical="center" wrapText="1"/>
    </xf>
    <xf numFmtId="3" fontId="9" fillId="6" borderId="3" xfId="7" applyNumberFormat="1" applyFont="1" applyFill="1" applyBorder="1" applyAlignment="1">
      <alignment horizontal="center" vertical="center" wrapText="1"/>
    </xf>
    <xf numFmtId="0" fontId="17" fillId="3" borderId="3" xfId="7" applyNumberFormat="1" applyFont="1" applyFill="1" applyBorder="1" applyAlignment="1">
      <alignment horizontal="center" vertical="center" wrapText="1"/>
    </xf>
    <xf numFmtId="0" fontId="17" fillId="3" borderId="3" xfId="7" applyNumberFormat="1" applyFont="1" applyFill="1" applyBorder="1" applyAlignment="1">
      <alignment horizontal="justify" vertical="center" wrapText="1"/>
    </xf>
    <xf numFmtId="0" fontId="16" fillId="0" borderId="0" xfId="7" applyFont="1" applyFill="1" applyAlignment="1">
      <alignment vertical="top"/>
    </xf>
    <xf numFmtId="0" fontId="17" fillId="3" borderId="4" xfId="7" applyNumberFormat="1" applyFont="1" applyFill="1" applyBorder="1" applyAlignment="1">
      <alignment horizontal="center" vertical="center" wrapText="1"/>
    </xf>
    <xf numFmtId="0" fontId="17" fillId="3" borderId="4" xfId="7" applyNumberFormat="1" applyFont="1" applyFill="1" applyBorder="1" applyAlignment="1">
      <alignment horizontal="justify" vertical="center" wrapText="1"/>
    </xf>
    <xf numFmtId="168" fontId="9" fillId="0" borderId="6" xfId="3" applyNumberFormat="1" applyFont="1" applyFill="1" applyBorder="1" applyAlignment="1" applyProtection="1">
      <alignment horizontal="left" vertical="center" wrapText="1"/>
      <protection hidden="1"/>
    </xf>
    <xf numFmtId="0" fontId="9" fillId="0" borderId="1" xfId="7" applyFont="1" applyFill="1" applyBorder="1" applyAlignment="1">
      <alignment horizontal="center" vertical="center" wrapText="1"/>
    </xf>
    <xf numFmtId="166" fontId="9" fillId="0" borderId="1" xfId="1" applyNumberFormat="1" applyFont="1" applyFill="1" applyBorder="1" applyAlignment="1" applyProtection="1">
      <alignment horizontal="left" vertical="center" wrapText="1"/>
      <protection hidden="1"/>
    </xf>
    <xf numFmtId="166" fontId="9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18" fillId="3" borderId="0" xfId="7" applyFont="1" applyFill="1"/>
    <xf numFmtId="166" fontId="17" fillId="3" borderId="2" xfId="1" applyNumberFormat="1" applyFont="1" applyFill="1" applyBorder="1" applyAlignment="1" applyProtection="1">
      <alignment horizontal="left" vertical="center" wrapText="1"/>
      <protection hidden="1"/>
    </xf>
    <xf numFmtId="166" fontId="17" fillId="3" borderId="2" xfId="1" applyNumberFormat="1" applyFont="1" applyFill="1" applyBorder="1" applyAlignment="1" applyProtection="1">
      <alignment horizontal="center" vertical="center" wrapText="1"/>
      <protection hidden="1"/>
    </xf>
    <xf numFmtId="169" fontId="9" fillId="0" borderId="9" xfId="7" applyNumberFormat="1" applyFont="1" applyFill="1" applyBorder="1" applyAlignment="1">
      <alignment horizontal="center" vertical="center" wrapText="1"/>
    </xf>
    <xf numFmtId="0" fontId="9" fillId="0" borderId="9" xfId="7" applyNumberFormat="1" applyFont="1" applyFill="1" applyBorder="1" applyAlignment="1">
      <alignment horizontal="justify" vertical="center" wrapText="1"/>
    </xf>
    <xf numFmtId="168" fontId="9" fillId="0" borderId="5" xfId="3" applyNumberFormat="1" applyFont="1" applyFill="1" applyBorder="1" applyAlignment="1" applyProtection="1">
      <alignment horizontal="center" vertical="center" wrapText="1"/>
      <protection hidden="1"/>
    </xf>
    <xf numFmtId="0" fontId="16" fillId="0" borderId="0" xfId="7" applyFont="1" applyFill="1" applyAlignment="1">
      <alignment vertical="center"/>
    </xf>
    <xf numFmtId="169" fontId="9" fillId="0" borderId="1" xfId="7" applyNumberFormat="1" applyFont="1" applyFill="1" applyBorder="1" applyAlignment="1">
      <alignment horizontal="center" vertical="center" wrapText="1"/>
    </xf>
    <xf numFmtId="164" fontId="17" fillId="3" borderId="7" xfId="7" applyNumberFormat="1" applyFont="1" applyFill="1" applyBorder="1" applyAlignment="1">
      <alignment horizontal="center" vertical="center" wrapText="1"/>
    </xf>
    <xf numFmtId="167" fontId="17" fillId="3" borderId="1" xfId="7" applyNumberFormat="1" applyFont="1" applyFill="1" applyBorder="1" applyAlignment="1">
      <alignment horizontal="center" vertical="center" wrapText="1"/>
    </xf>
    <xf numFmtId="0" fontId="9" fillId="0" borderId="1" xfId="1" applyNumberFormat="1" applyFont="1" applyFill="1" applyBorder="1" applyAlignment="1" applyProtection="1">
      <alignment horizontal="left" vertical="center" wrapText="1"/>
      <protection hidden="1"/>
    </xf>
    <xf numFmtId="0" fontId="9" fillId="0" borderId="1" xfId="1" applyNumberFormat="1" applyFont="1" applyFill="1" applyBorder="1" applyAlignment="1" applyProtection="1">
      <alignment horizontal="center" vertical="center" wrapText="1"/>
      <protection hidden="1"/>
    </xf>
    <xf numFmtId="164" fontId="9" fillId="0" borderId="3" xfId="7" applyNumberFormat="1" applyFont="1" applyFill="1" applyBorder="1" applyAlignment="1">
      <alignment horizontal="center" vertical="center"/>
    </xf>
    <xf numFmtId="0" fontId="9" fillId="6" borderId="4" xfId="7" applyNumberFormat="1" applyFont="1" applyFill="1" applyBorder="1" applyAlignment="1">
      <alignment horizontal="center" vertical="center"/>
    </xf>
    <xf numFmtId="0" fontId="9" fillId="0" borderId="1" xfId="7" applyNumberFormat="1" applyFont="1" applyFill="1" applyBorder="1" applyAlignment="1">
      <alignment horizontal="center" vertical="center"/>
    </xf>
    <xf numFmtId="0" fontId="9" fillId="0" borderId="2" xfId="1" applyNumberFormat="1" applyFont="1" applyFill="1" applyBorder="1" applyAlignment="1" applyProtection="1">
      <alignment horizontal="left" vertical="center" wrapText="1"/>
      <protection hidden="1"/>
    </xf>
    <xf numFmtId="0" fontId="9" fillId="0" borderId="2" xfId="1" applyNumberFormat="1" applyFont="1" applyFill="1" applyBorder="1" applyAlignment="1" applyProtection="1">
      <alignment horizontal="center" vertical="center" wrapText="1"/>
      <protection hidden="1"/>
    </xf>
    <xf numFmtId="164" fontId="17" fillId="3" borderId="7" xfId="7" applyNumberFormat="1" applyFont="1" applyFill="1" applyBorder="1" applyAlignment="1">
      <alignment horizontal="center" vertical="center"/>
    </xf>
    <xf numFmtId="164" fontId="17" fillId="3" borderId="3" xfId="7" applyNumberFormat="1" applyFont="1" applyFill="1" applyBorder="1" applyAlignment="1">
      <alignment horizontal="center" vertical="center"/>
    </xf>
    <xf numFmtId="0" fontId="9" fillId="4" borderId="3" xfId="7" applyNumberFormat="1" applyFont="1" applyFill="1" applyBorder="1" applyAlignment="1">
      <alignment horizontal="justify" vertical="center" wrapText="1"/>
    </xf>
    <xf numFmtId="1" fontId="9" fillId="0" borderId="1" xfId="7" applyNumberFormat="1" applyFont="1" applyFill="1" applyBorder="1" applyAlignment="1">
      <alignment horizontal="center" vertical="center"/>
    </xf>
    <xf numFmtId="167" fontId="9" fillId="0" borderId="7" xfId="7" applyNumberFormat="1" applyFont="1" applyFill="1" applyBorder="1" applyAlignment="1">
      <alignment horizontal="center" vertical="center"/>
    </xf>
    <xf numFmtId="0" fontId="9" fillId="0" borderId="7" xfId="7" applyNumberFormat="1" applyFont="1" applyFill="1" applyBorder="1" applyAlignment="1">
      <alignment horizontal="justify" vertical="center" wrapText="1"/>
    </xf>
    <xf numFmtId="3" fontId="9" fillId="0" borderId="7" xfId="7" applyNumberFormat="1" applyFont="1" applyFill="1" applyBorder="1" applyAlignment="1">
      <alignment horizontal="center" vertical="center"/>
    </xf>
    <xf numFmtId="1" fontId="9" fillId="0" borderId="7" xfId="7" applyNumberFormat="1" applyFont="1" applyFill="1" applyBorder="1" applyAlignment="1">
      <alignment horizontal="center" vertical="center"/>
    </xf>
    <xf numFmtId="0" fontId="9" fillId="0" borderId="1" xfId="7" applyFont="1" applyFill="1" applyBorder="1" applyAlignment="1">
      <alignment horizontal="center" vertical="center"/>
    </xf>
    <xf numFmtId="1" fontId="9" fillId="6" borderId="4" xfId="7" applyNumberFormat="1" applyFont="1" applyFill="1" applyBorder="1" applyAlignment="1">
      <alignment horizontal="center" vertical="center"/>
    </xf>
    <xf numFmtId="0" fontId="17" fillId="3" borderId="10" xfId="7" applyNumberFormat="1" applyFont="1" applyFill="1" applyBorder="1" applyAlignment="1">
      <alignment horizontal="justify" vertical="center" wrapText="1"/>
    </xf>
    <xf numFmtId="167" fontId="17" fillId="3" borderId="4" xfId="7" applyNumberFormat="1" applyFont="1" applyFill="1" applyBorder="1" applyAlignment="1">
      <alignment horizontal="center" vertical="center"/>
    </xf>
    <xf numFmtId="164" fontId="9" fillId="0" borderId="1" xfId="7" applyNumberFormat="1" applyFont="1" applyFill="1" applyBorder="1" applyAlignment="1">
      <alignment horizontal="left" vertical="center"/>
    </xf>
    <xf numFmtId="166" fontId="9" fillId="0" borderId="2" xfId="1" applyNumberFormat="1" applyFont="1" applyFill="1" applyBorder="1" applyAlignment="1" applyProtection="1">
      <alignment horizontal="left" vertical="center" wrapText="1"/>
      <protection hidden="1"/>
    </xf>
    <xf numFmtId="166" fontId="9" fillId="0" borderId="2" xfId="1" applyNumberFormat="1" applyFont="1" applyFill="1" applyBorder="1" applyAlignment="1" applyProtection="1">
      <alignment horizontal="center" vertical="center" wrapText="1"/>
      <protection hidden="1"/>
    </xf>
    <xf numFmtId="166" fontId="9" fillId="0" borderId="5" xfId="1" applyNumberFormat="1" applyFont="1" applyFill="1" applyBorder="1" applyAlignment="1" applyProtection="1">
      <alignment horizontal="left" vertical="center" wrapText="1"/>
      <protection hidden="1"/>
    </xf>
    <xf numFmtId="0" fontId="9" fillId="6" borderId="7" xfId="7" applyNumberFormat="1" applyFont="1" applyFill="1" applyBorder="1" applyAlignment="1">
      <alignment horizontal="center" vertical="center"/>
    </xf>
    <xf numFmtId="0" fontId="9" fillId="6" borderId="7" xfId="7" applyNumberFormat="1" applyFont="1" applyFill="1" applyBorder="1" applyAlignment="1">
      <alignment horizontal="justify" vertical="center" wrapText="1"/>
    </xf>
    <xf numFmtId="167" fontId="9" fillId="0" borderId="3" xfId="7" applyNumberFormat="1" applyFont="1" applyFill="1" applyBorder="1" applyAlignment="1">
      <alignment horizontal="center" vertical="center" wrapText="1"/>
    </xf>
    <xf numFmtId="3" fontId="9" fillId="6" borderId="1" xfId="7" applyNumberFormat="1" applyFont="1" applyFill="1" applyBorder="1" applyAlignment="1">
      <alignment horizontal="center" vertical="center"/>
    </xf>
    <xf numFmtId="164" fontId="9" fillId="6" borderId="3" xfId="7" applyNumberFormat="1" applyFont="1" applyFill="1" applyBorder="1" applyAlignment="1">
      <alignment horizontal="center" vertical="center"/>
    </xf>
    <xf numFmtId="0" fontId="9" fillId="6" borderId="10" xfId="7" applyNumberFormat="1" applyFont="1" applyFill="1" applyBorder="1" applyAlignment="1">
      <alignment horizontal="justify" vertical="center" wrapText="1"/>
    </xf>
    <xf numFmtId="0" fontId="9" fillId="6" borderId="11" xfId="7" applyNumberFormat="1" applyFont="1" applyFill="1" applyBorder="1" applyAlignment="1">
      <alignment horizontal="justify" vertical="center" wrapText="1"/>
    </xf>
    <xf numFmtId="1" fontId="9" fillId="0" borderId="2" xfId="7" applyNumberFormat="1" applyFont="1" applyFill="1" applyBorder="1" applyAlignment="1">
      <alignment horizontal="center" vertical="center"/>
    </xf>
    <xf numFmtId="0" fontId="9" fillId="0" borderId="2" xfId="7" applyFont="1" applyFill="1" applyBorder="1" applyAlignment="1">
      <alignment horizontal="justify" vertical="center" wrapText="1"/>
    </xf>
    <xf numFmtId="164" fontId="9" fillId="0" borderId="2" xfId="7" applyNumberFormat="1" applyFont="1" applyFill="1" applyBorder="1" applyAlignment="1">
      <alignment horizontal="left" vertical="center"/>
    </xf>
    <xf numFmtId="166" fontId="9" fillId="0" borderId="6" xfId="1" applyNumberFormat="1" applyFont="1" applyFill="1" applyBorder="1" applyAlignment="1" applyProtection="1">
      <alignment horizontal="left" vertical="center" wrapText="1"/>
      <protection hidden="1"/>
    </xf>
    <xf numFmtId="3" fontId="9" fillId="4" borderId="8" xfId="7" applyNumberFormat="1" applyFont="1" applyFill="1" applyBorder="1" applyAlignment="1">
      <alignment horizontal="center" vertical="center"/>
    </xf>
    <xf numFmtId="3" fontId="17" fillId="3" borderId="10" xfId="7" applyNumberFormat="1" applyFont="1" applyFill="1" applyBorder="1" applyAlignment="1">
      <alignment horizontal="center" vertical="center"/>
    </xf>
    <xf numFmtId="3" fontId="17" fillId="3" borderId="8" xfId="7" applyNumberFormat="1" applyFont="1" applyFill="1" applyBorder="1" applyAlignment="1">
      <alignment horizontal="center" vertical="center"/>
    </xf>
    <xf numFmtId="1" fontId="9" fillId="6" borderId="7" xfId="7" applyNumberFormat="1" applyFont="1" applyFill="1" applyBorder="1" applyAlignment="1">
      <alignment horizontal="center" vertical="center"/>
    </xf>
    <xf numFmtId="166" fontId="9" fillId="0" borderId="5" xfId="1" applyNumberFormat="1" applyFont="1" applyFill="1" applyBorder="1" applyAlignment="1" applyProtection="1">
      <alignment horizontal="center" vertical="center" wrapText="1"/>
      <protection hidden="1"/>
    </xf>
    <xf numFmtId="0" fontId="16" fillId="0" borderId="0" xfId="7" applyFont="1" applyFill="1" applyAlignment="1">
      <alignment horizontal="center" vertical="center"/>
    </xf>
    <xf numFmtId="0" fontId="9" fillId="0" borderId="3" xfId="7" applyNumberFormat="1" applyFont="1" applyFill="1" applyBorder="1" applyAlignment="1">
      <alignment horizontal="center" vertical="center" wrapText="1"/>
    </xf>
    <xf numFmtId="0" fontId="9" fillId="6" borderId="1" xfId="7" applyNumberFormat="1" applyFont="1" applyFill="1" applyBorder="1" applyAlignment="1">
      <alignment horizontal="center" vertical="center"/>
    </xf>
    <xf numFmtId="167" fontId="9" fillId="6" borderId="7" xfId="7" applyNumberFormat="1" applyFont="1" applyFill="1" applyBorder="1" applyAlignment="1">
      <alignment horizontal="center" vertical="center"/>
    </xf>
    <xf numFmtId="167" fontId="9" fillId="0" borderId="3" xfId="7" applyNumberFormat="1" applyFont="1" applyFill="1" applyBorder="1" applyAlignment="1">
      <alignment horizontal="center" vertical="center"/>
    </xf>
    <xf numFmtId="167" fontId="9" fillId="0" borderId="4" xfId="7" applyNumberFormat="1" applyFont="1" applyFill="1" applyBorder="1" applyAlignment="1">
      <alignment horizontal="center" vertical="center"/>
    </xf>
    <xf numFmtId="0" fontId="9" fillId="0" borderId="4" xfId="7" applyNumberFormat="1" applyFont="1" applyFill="1" applyBorder="1" applyAlignment="1">
      <alignment horizontal="justify" vertical="center" wrapText="1"/>
    </xf>
    <xf numFmtId="49" fontId="9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9" fillId="6" borderId="3" xfId="7" applyNumberFormat="1" applyFont="1" applyFill="1" applyBorder="1" applyAlignment="1">
      <alignment horizontal="center" vertical="center" wrapText="1"/>
    </xf>
    <xf numFmtId="0" fontId="9" fillId="6" borderId="4" xfId="7" applyNumberFormat="1" applyFont="1" applyFill="1" applyBorder="1" applyAlignment="1">
      <alignment horizontal="center" vertical="center" wrapText="1"/>
    </xf>
    <xf numFmtId="3" fontId="17" fillId="3" borderId="1" xfId="7" applyNumberFormat="1" applyFont="1" applyFill="1" applyBorder="1" applyAlignment="1">
      <alignment horizontal="center" vertical="center"/>
    </xf>
    <xf numFmtId="0" fontId="17" fillId="0" borderId="1" xfId="7" applyFont="1" applyBorder="1" applyAlignment="1">
      <alignment horizontal="center" vertical="center" wrapText="1"/>
    </xf>
    <xf numFmtId="0" fontId="5" fillId="0" borderId="0" xfId="1" applyFont="1" applyFill="1" applyAlignment="1">
      <alignment horizont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7" fillId="2" borderId="1" xfId="4" applyFont="1" applyFill="1" applyBorder="1" applyAlignment="1">
      <alignment horizontal="center" vertical="center" wrapText="1"/>
    </xf>
    <xf numFmtId="164" fontId="17" fillId="3" borderId="1" xfId="7" applyNumberFormat="1" applyFont="1" applyFill="1" applyBorder="1" applyAlignment="1">
      <alignment horizontal="left" vertical="center"/>
    </xf>
    <xf numFmtId="168" fontId="17" fillId="3" borderId="2" xfId="3" applyNumberFormat="1" applyFont="1" applyFill="1" applyBorder="1" applyAlignment="1" applyProtection="1">
      <alignment horizontal="center" vertical="center" wrapText="1"/>
      <protection hidden="1"/>
    </xf>
    <xf numFmtId="168" fontId="17" fillId="3" borderId="6" xfId="3" applyNumberFormat="1" applyFont="1" applyFill="1" applyBorder="1" applyAlignment="1" applyProtection="1">
      <alignment horizontal="center" vertical="center" wrapText="1"/>
      <protection hidden="1"/>
    </xf>
    <xf numFmtId="168" fontId="9" fillId="0" borderId="2" xfId="3" applyNumberFormat="1" applyFont="1" applyFill="1" applyBorder="1" applyAlignment="1" applyProtection="1">
      <alignment horizontal="center" vertical="center" wrapText="1"/>
      <protection hidden="1"/>
    </xf>
    <xf numFmtId="168" fontId="9" fillId="0" borderId="6" xfId="3" applyNumberFormat="1" applyFont="1" applyFill="1" applyBorder="1" applyAlignment="1" applyProtection="1">
      <alignment horizontal="center" vertical="center" wrapText="1"/>
      <protection hidden="1"/>
    </xf>
    <xf numFmtId="168" fontId="9" fillId="0" borderId="5" xfId="3" applyNumberFormat="1" applyFont="1" applyFill="1" applyBorder="1" applyAlignment="1" applyProtection="1">
      <alignment horizontal="center" vertical="center" wrapText="1"/>
      <protection hidden="1"/>
    </xf>
    <xf numFmtId="168" fontId="9" fillId="0" borderId="2" xfId="3" applyNumberFormat="1" applyFont="1" applyFill="1" applyBorder="1" applyAlignment="1" applyProtection="1">
      <alignment horizontal="left" vertical="center" wrapText="1"/>
      <protection hidden="1"/>
    </xf>
    <xf numFmtId="168" fontId="9" fillId="0" borderId="5" xfId="3" applyNumberFormat="1" applyFont="1" applyFill="1" applyBorder="1" applyAlignment="1" applyProtection="1">
      <alignment horizontal="left" vertical="center" wrapText="1"/>
      <protection hidden="1"/>
    </xf>
    <xf numFmtId="168" fontId="17" fillId="3" borderId="1" xfId="3" applyNumberFormat="1" applyFont="1" applyFill="1" applyBorder="1" applyAlignment="1" applyProtection="1">
      <alignment horizontal="center" vertical="center" wrapText="1"/>
      <protection hidden="1"/>
    </xf>
    <xf numFmtId="168" fontId="17" fillId="3" borderId="2" xfId="3" applyNumberFormat="1" applyFont="1" applyFill="1" applyBorder="1" applyAlignment="1" applyProtection="1">
      <alignment horizontal="left" vertical="center" wrapText="1"/>
      <protection hidden="1"/>
    </xf>
    <xf numFmtId="168" fontId="17" fillId="3" borderId="6" xfId="3" applyNumberFormat="1" applyFont="1" applyFill="1" applyBorder="1" applyAlignment="1" applyProtection="1">
      <alignment horizontal="left" vertical="center" wrapText="1"/>
      <protection hidden="1"/>
    </xf>
    <xf numFmtId="168" fontId="9" fillId="0" borderId="6" xfId="3" applyNumberFormat="1" applyFont="1" applyFill="1" applyBorder="1" applyAlignment="1" applyProtection="1">
      <alignment horizontal="left" vertical="center" wrapText="1"/>
      <protection hidden="1"/>
    </xf>
    <xf numFmtId="168" fontId="17" fillId="3" borderId="1" xfId="3" applyNumberFormat="1" applyFont="1" applyFill="1" applyBorder="1" applyAlignment="1" applyProtection="1">
      <alignment horizontal="left" vertical="center" wrapText="1"/>
      <protection hidden="1"/>
    </xf>
    <xf numFmtId="0" fontId="17" fillId="3" borderId="2" xfId="1" applyNumberFormat="1" applyFont="1" applyFill="1" applyBorder="1" applyAlignment="1" applyProtection="1">
      <alignment horizontal="left" vertical="center" wrapText="1"/>
      <protection hidden="1"/>
    </xf>
    <xf numFmtId="0" fontId="17" fillId="3" borderId="6" xfId="1" applyNumberFormat="1" applyFont="1" applyFill="1" applyBorder="1" applyAlignment="1" applyProtection="1">
      <alignment horizontal="left" vertical="center" wrapText="1"/>
      <protection hidden="1"/>
    </xf>
    <xf numFmtId="0" fontId="9" fillId="0" borderId="2" xfId="1" applyNumberFormat="1" applyFont="1" applyFill="1" applyBorder="1" applyAlignment="1" applyProtection="1">
      <alignment horizontal="left" vertical="center" wrapText="1"/>
      <protection hidden="1"/>
    </xf>
    <xf numFmtId="0" fontId="9" fillId="0" borderId="5" xfId="1" applyNumberFormat="1" applyFont="1" applyFill="1" applyBorder="1" applyAlignment="1" applyProtection="1">
      <alignment horizontal="left" vertical="center" wrapText="1"/>
      <protection hidden="1"/>
    </xf>
    <xf numFmtId="166" fontId="17" fillId="3" borderId="1" xfId="1" applyNumberFormat="1" applyFont="1" applyFill="1" applyBorder="1" applyAlignment="1" applyProtection="1">
      <alignment horizontal="center" vertical="center" wrapText="1"/>
      <protection hidden="1"/>
    </xf>
    <xf numFmtId="0" fontId="17" fillId="0" borderId="13" xfId="7" applyFont="1" applyBorder="1" applyAlignment="1">
      <alignment horizontal="center" vertical="center" wrapText="1"/>
    </xf>
    <xf numFmtId="0" fontId="17" fillId="0" borderId="12" xfId="7" applyFont="1" applyBorder="1" applyAlignment="1">
      <alignment horizontal="center" vertical="center" wrapText="1"/>
    </xf>
    <xf numFmtId="0" fontId="17" fillId="0" borderId="2" xfId="7" applyFont="1" applyBorder="1" applyAlignment="1">
      <alignment horizontal="center" vertical="center" wrapText="1"/>
    </xf>
    <xf numFmtId="0" fontId="17" fillId="0" borderId="5" xfId="7" applyFont="1" applyBorder="1" applyAlignment="1">
      <alignment horizontal="center" vertical="center" wrapText="1"/>
    </xf>
    <xf numFmtId="49" fontId="17" fillId="0" borderId="1" xfId="7" applyNumberFormat="1" applyFont="1" applyFill="1" applyBorder="1" applyAlignment="1">
      <alignment horizontal="center" vertical="center" wrapText="1"/>
    </xf>
    <xf numFmtId="166" fontId="17" fillId="3" borderId="2" xfId="1" applyNumberFormat="1" applyFont="1" applyFill="1" applyBorder="1" applyAlignment="1" applyProtection="1">
      <alignment horizontal="left" vertical="center" wrapText="1"/>
      <protection hidden="1"/>
    </xf>
    <xf numFmtId="166" fontId="17" fillId="3" borderId="5" xfId="1" applyNumberFormat="1" applyFont="1" applyFill="1" applyBorder="1" applyAlignment="1" applyProtection="1">
      <alignment horizontal="left" vertical="center" wrapText="1"/>
      <protection hidden="1"/>
    </xf>
    <xf numFmtId="166" fontId="9" fillId="0" borderId="2" xfId="1" applyNumberFormat="1" applyFont="1" applyFill="1" applyBorder="1" applyAlignment="1" applyProtection="1">
      <alignment horizontal="left" vertical="center" wrapText="1"/>
      <protection hidden="1"/>
    </xf>
    <xf numFmtId="166" fontId="9" fillId="0" borderId="5" xfId="1" applyNumberFormat="1" applyFont="1" applyFill="1" applyBorder="1" applyAlignment="1" applyProtection="1">
      <alignment horizontal="left" vertical="center" wrapText="1"/>
      <protection hidden="1"/>
    </xf>
    <xf numFmtId="49" fontId="9" fillId="0" borderId="1" xfId="1" applyNumberFormat="1" applyFont="1" applyFill="1" applyBorder="1" applyAlignment="1" applyProtection="1">
      <alignment horizontal="center" vertical="center" wrapText="1"/>
      <protection hidden="1"/>
    </xf>
    <xf numFmtId="164" fontId="19" fillId="3" borderId="1" xfId="7" applyNumberFormat="1" applyFont="1" applyFill="1" applyBorder="1" applyAlignment="1">
      <alignment horizontal="left" vertical="center"/>
    </xf>
    <xf numFmtId="166" fontId="9" fillId="0" borderId="2" xfId="1" applyNumberFormat="1" applyFont="1" applyFill="1" applyBorder="1" applyAlignment="1" applyProtection="1">
      <alignment horizontal="center" vertical="center" wrapText="1"/>
      <protection hidden="1"/>
    </xf>
    <xf numFmtId="166" fontId="9" fillId="0" borderId="5" xfId="1" applyNumberFormat="1" applyFont="1" applyFill="1" applyBorder="1" applyAlignment="1" applyProtection="1">
      <alignment horizontal="center" vertical="center" wrapText="1"/>
      <protection hidden="1"/>
    </xf>
    <xf numFmtId="0" fontId="17" fillId="3" borderId="1" xfId="1" applyNumberFormat="1" applyFont="1" applyFill="1" applyBorder="1" applyAlignment="1" applyProtection="1">
      <alignment horizontal="left" vertical="center" wrapText="1"/>
      <protection hidden="1"/>
    </xf>
    <xf numFmtId="0" fontId="9" fillId="0" borderId="2" xfId="1" applyNumberFormat="1" applyFont="1" applyFill="1" applyBorder="1" applyAlignment="1" applyProtection="1">
      <alignment horizontal="center" vertical="center" wrapText="1"/>
      <protection hidden="1"/>
    </xf>
    <xf numFmtId="0" fontId="9" fillId="0" borderId="5" xfId="1" applyNumberFormat="1" applyFont="1" applyFill="1" applyBorder="1" applyAlignment="1" applyProtection="1">
      <alignment horizontal="center" vertical="center" wrapText="1"/>
      <protection hidden="1"/>
    </xf>
    <xf numFmtId="0" fontId="17" fillId="3" borderId="2" xfId="1" applyNumberFormat="1" applyFont="1" applyFill="1" applyBorder="1" applyAlignment="1" applyProtection="1">
      <alignment horizontal="center" vertical="center" wrapText="1"/>
      <protection hidden="1"/>
    </xf>
    <xf numFmtId="0" fontId="17" fillId="3" borderId="6" xfId="1" applyNumberFormat="1" applyFont="1" applyFill="1" applyBorder="1" applyAlignment="1" applyProtection="1">
      <alignment horizontal="center" vertical="center" wrapText="1"/>
      <protection hidden="1"/>
    </xf>
    <xf numFmtId="0" fontId="17" fillId="3" borderId="1" xfId="1" applyNumberFormat="1" applyFont="1" applyFill="1" applyBorder="1" applyAlignment="1" applyProtection="1">
      <alignment horizontal="center" vertical="center" wrapText="1"/>
      <protection hidden="1"/>
    </xf>
    <xf numFmtId="0" fontId="17" fillId="0" borderId="1" xfId="7" applyFont="1" applyBorder="1" applyAlignment="1">
      <alignment horizontal="center" vertical="center" wrapText="1"/>
    </xf>
    <xf numFmtId="49" fontId="5" fillId="0" borderId="0" xfId="7" applyNumberFormat="1" applyFont="1" applyFill="1" applyAlignment="1">
      <alignment horizontal="center"/>
    </xf>
    <xf numFmtId="49" fontId="5" fillId="0" borderId="0" xfId="7" applyNumberFormat="1" applyFont="1" applyFill="1" applyAlignment="1">
      <alignment horizontal="center" vertical="top"/>
    </xf>
    <xf numFmtId="49" fontId="17" fillId="3" borderId="1" xfId="1" applyNumberFormat="1" applyFont="1" applyFill="1" applyBorder="1" applyAlignment="1" applyProtection="1">
      <alignment horizontal="center" vertical="center" wrapText="1"/>
      <protection hidden="1"/>
    </xf>
    <xf numFmtId="166" fontId="17" fillId="3" borderId="1" xfId="1" applyNumberFormat="1" applyFont="1" applyFill="1" applyBorder="1" applyAlignment="1" applyProtection="1">
      <alignment horizontal="left" vertical="center" wrapText="1"/>
      <protection hidden="1"/>
    </xf>
    <xf numFmtId="166" fontId="17" fillId="3" borderId="6" xfId="1" applyNumberFormat="1" applyFont="1" applyFill="1" applyBorder="1" applyAlignment="1" applyProtection="1">
      <alignment horizontal="left" vertical="center" wrapText="1"/>
      <protection hidden="1"/>
    </xf>
    <xf numFmtId="166" fontId="17" fillId="3" borderId="2" xfId="1" applyNumberFormat="1" applyFont="1" applyFill="1" applyBorder="1" applyAlignment="1" applyProtection="1">
      <alignment horizontal="center" vertical="center" wrapText="1"/>
      <protection hidden="1"/>
    </xf>
    <xf numFmtId="166" fontId="17" fillId="3" borderId="6" xfId="1" applyNumberFormat="1" applyFont="1" applyFill="1" applyBorder="1" applyAlignment="1" applyProtection="1">
      <alignment horizontal="center" vertical="center" wrapText="1"/>
      <protection hidden="1"/>
    </xf>
  </cellXfs>
  <cellStyles count="8"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 5" xfId="7"/>
    <cellStyle name="Обычный_tmp" xfId="1"/>
    <cellStyle name="Процентный" xfId="6" builtinId="5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4"/>
  <sheetViews>
    <sheetView showZeros="0" tabSelected="1" view="pageBreakPreview" zoomScale="85" zoomScaleNormal="70" zoomScaleSheetLayoutView="85" zoomScalePageLayoutView="55" workbookViewId="0">
      <pane xSplit="2" ySplit="5" topLeftCell="C6" activePane="bottomRight" state="frozenSplit"/>
      <selection activeCell="B1" sqref="B1"/>
      <selection pane="topRight" activeCell="D1" sqref="D1"/>
      <selection pane="bottomLeft" activeCell="B8" sqref="B8"/>
      <selection pane="bottomRight" activeCell="G8" sqref="G8"/>
    </sheetView>
  </sheetViews>
  <sheetFormatPr defaultColWidth="9" defaultRowHeight="15.75" x14ac:dyDescent="0.25"/>
  <cols>
    <col min="1" max="1" width="14.875" style="1" customWidth="1"/>
    <col min="2" max="2" width="98" style="13" customWidth="1"/>
    <col min="3" max="3" width="16.375" style="13" customWidth="1"/>
    <col min="4" max="7" width="16.375" style="1" customWidth="1"/>
    <col min="8" max="8" width="14.125" style="1" customWidth="1"/>
    <col min="9" max="9" width="12.75" style="1" bestFit="1" customWidth="1"/>
    <col min="10" max="16384" width="9" style="1"/>
  </cols>
  <sheetData>
    <row r="1" spans="1:15" ht="20.45" customHeight="1" x14ac:dyDescent="0.3">
      <c r="A1" s="189" t="s">
        <v>0</v>
      </c>
      <c r="B1" s="189"/>
      <c r="C1" s="189"/>
      <c r="D1" s="189"/>
      <c r="E1" s="189"/>
      <c r="F1" s="189"/>
      <c r="G1" s="189"/>
    </row>
    <row r="2" spans="1:15" ht="24" customHeight="1" x14ac:dyDescent="0.3">
      <c r="B2" s="2"/>
      <c r="C2" s="2"/>
      <c r="D2" s="3"/>
      <c r="E2" s="3"/>
      <c r="F2" s="3"/>
      <c r="G2" s="4" t="s">
        <v>1</v>
      </c>
    </row>
    <row r="3" spans="1:15" s="40" customFormat="1" ht="31.5" customHeight="1" x14ac:dyDescent="0.25">
      <c r="A3" s="190" t="s">
        <v>2</v>
      </c>
      <c r="B3" s="191" t="s">
        <v>3</v>
      </c>
      <c r="C3" s="190" t="s">
        <v>384</v>
      </c>
      <c r="D3" s="190"/>
      <c r="E3" s="190" t="s">
        <v>4</v>
      </c>
      <c r="F3" s="192" t="s">
        <v>314</v>
      </c>
      <c r="G3" s="192"/>
    </row>
    <row r="4" spans="1:15" s="40" customFormat="1" ht="62.25" customHeight="1" x14ac:dyDescent="0.25">
      <c r="A4" s="190"/>
      <c r="B4" s="191"/>
      <c r="C4" s="51" t="s">
        <v>388</v>
      </c>
      <c r="D4" s="32" t="s">
        <v>387</v>
      </c>
      <c r="E4" s="190"/>
      <c r="F4" s="32" t="s">
        <v>382</v>
      </c>
      <c r="G4" s="51" t="s">
        <v>383</v>
      </c>
    </row>
    <row r="5" spans="1:15" s="43" customFormat="1" ht="12.75" customHeight="1" x14ac:dyDescent="0.25">
      <c r="A5" s="31">
        <v>1</v>
      </c>
      <c r="B5" s="31">
        <v>2</v>
      </c>
      <c r="C5" s="31">
        <v>3</v>
      </c>
      <c r="D5" s="31">
        <v>4</v>
      </c>
      <c r="E5" s="31">
        <v>5</v>
      </c>
      <c r="F5" s="31" t="s">
        <v>385</v>
      </c>
      <c r="G5" s="31" t="s">
        <v>386</v>
      </c>
      <c r="H5" s="42"/>
      <c r="I5" s="42"/>
      <c r="J5" s="42"/>
      <c r="K5" s="42"/>
      <c r="L5" s="42"/>
      <c r="M5" s="42"/>
      <c r="N5" s="42"/>
      <c r="O5" s="42"/>
    </row>
    <row r="6" spans="1:15" x14ac:dyDescent="0.2">
      <c r="A6" s="9">
        <v>5100000000</v>
      </c>
      <c r="B6" s="8" t="s">
        <v>5</v>
      </c>
      <c r="C6" s="17">
        <f>SUM(C7:C22)-0.1</f>
        <v>42690309.499999985</v>
      </c>
      <c r="D6" s="17">
        <f>SUM(D7:D22)</f>
        <v>46699594.000000007</v>
      </c>
      <c r="E6" s="17">
        <f>SUM(E7:E22)</f>
        <v>46465523.700000003</v>
      </c>
      <c r="F6" s="59">
        <f>E6/C6*100</f>
        <v>108.8432579763799</v>
      </c>
      <c r="G6" s="59">
        <f>E6/D6*100</f>
        <v>99.498774443306715</v>
      </c>
      <c r="H6" s="44"/>
      <c r="I6" s="45"/>
      <c r="J6" s="41"/>
      <c r="K6" s="41"/>
      <c r="L6" s="41"/>
      <c r="M6" s="41"/>
      <c r="N6" s="41"/>
      <c r="O6" s="41"/>
    </row>
    <row r="7" spans="1:15" x14ac:dyDescent="0.2">
      <c r="A7" s="24" t="s">
        <v>30</v>
      </c>
      <c r="B7" s="22" t="s">
        <v>20</v>
      </c>
      <c r="C7" s="52">
        <v>180000</v>
      </c>
      <c r="D7" s="28">
        <v>2305979.2999999998</v>
      </c>
      <c r="E7" s="28">
        <v>2264140.2999999998</v>
      </c>
      <c r="F7" s="60">
        <f>E7/C7*100</f>
        <v>1257.8557222222221</v>
      </c>
      <c r="G7" s="60">
        <f>E7/D7*100</f>
        <v>98.185629853659137</v>
      </c>
      <c r="H7" s="41"/>
      <c r="I7" s="45"/>
      <c r="J7" s="41"/>
      <c r="K7" s="41"/>
      <c r="L7" s="41"/>
      <c r="M7" s="41"/>
      <c r="N7" s="41"/>
      <c r="O7" s="41"/>
    </row>
    <row r="8" spans="1:15" x14ac:dyDescent="0.2">
      <c r="A8" s="24" t="s">
        <v>316</v>
      </c>
      <c r="B8" s="22" t="s">
        <v>315</v>
      </c>
      <c r="C8" s="52">
        <v>28924.3</v>
      </c>
      <c r="D8" s="28"/>
      <c r="E8" s="28"/>
      <c r="F8" s="60">
        <f t="shared" ref="F8:F70" si="0">E8/C8*100</f>
        <v>0</v>
      </c>
      <c r="G8" s="60"/>
      <c r="H8" s="41"/>
      <c r="I8" s="45"/>
      <c r="J8" s="41"/>
      <c r="K8" s="41"/>
      <c r="L8" s="41"/>
      <c r="M8" s="41"/>
      <c r="N8" s="41"/>
      <c r="O8" s="41"/>
    </row>
    <row r="9" spans="1:15" x14ac:dyDescent="0.2">
      <c r="A9" s="24" t="s">
        <v>312</v>
      </c>
      <c r="B9" s="22" t="s">
        <v>233</v>
      </c>
      <c r="C9" s="52">
        <v>3242.3</v>
      </c>
      <c r="D9" s="28">
        <v>3242.3</v>
      </c>
      <c r="E9" s="28">
        <v>3242.3</v>
      </c>
      <c r="F9" s="60">
        <f t="shared" si="0"/>
        <v>100</v>
      </c>
      <c r="G9" s="60">
        <f t="shared" ref="G9:G70" si="1">E9/D9*100</f>
        <v>100</v>
      </c>
      <c r="H9" s="41"/>
      <c r="I9" s="45"/>
      <c r="J9" s="41"/>
      <c r="K9" s="41"/>
      <c r="L9" s="41"/>
      <c r="M9" s="41"/>
      <c r="N9" s="41"/>
      <c r="O9" s="41"/>
    </row>
    <row r="10" spans="1:15" x14ac:dyDescent="0.2">
      <c r="A10" s="24" t="s">
        <v>326</v>
      </c>
      <c r="B10" s="22" t="s">
        <v>325</v>
      </c>
      <c r="C10" s="52">
        <v>2044745.1</v>
      </c>
      <c r="D10" s="28">
        <v>2355112.1</v>
      </c>
      <c r="E10" s="28">
        <v>2352518.5</v>
      </c>
      <c r="F10" s="60">
        <f t="shared" si="0"/>
        <v>115.05192016354509</v>
      </c>
      <c r="G10" s="60">
        <f t="shared" si="1"/>
        <v>99.889873607290284</v>
      </c>
      <c r="H10" s="41"/>
      <c r="I10" s="45"/>
      <c r="J10" s="41"/>
      <c r="K10" s="41"/>
      <c r="L10" s="41"/>
      <c r="M10" s="41"/>
      <c r="N10" s="41"/>
      <c r="O10" s="41"/>
    </row>
    <row r="11" spans="1:15" x14ac:dyDescent="0.2">
      <c r="A11" s="24" t="s">
        <v>328</v>
      </c>
      <c r="B11" s="22" t="s">
        <v>327</v>
      </c>
      <c r="C11" s="52">
        <v>2135338.7000000002</v>
      </c>
      <c r="D11" s="28">
        <v>2018422.3</v>
      </c>
      <c r="E11" s="28">
        <v>2009453.6</v>
      </c>
      <c r="F11" s="60">
        <f t="shared" si="0"/>
        <v>94.104677632639721</v>
      </c>
      <c r="G11" s="60">
        <f t="shared" si="1"/>
        <v>99.55565790171859</v>
      </c>
      <c r="H11" s="41"/>
      <c r="I11" s="45"/>
      <c r="J11" s="41"/>
      <c r="K11" s="41"/>
      <c r="L11" s="41"/>
      <c r="M11" s="41"/>
      <c r="N11" s="41"/>
      <c r="O11" s="41"/>
    </row>
    <row r="12" spans="1:15" x14ac:dyDescent="0.2">
      <c r="A12" s="24" t="s">
        <v>329</v>
      </c>
      <c r="B12" s="22" t="s">
        <v>315</v>
      </c>
      <c r="C12" s="52">
        <v>106969.7</v>
      </c>
      <c r="D12" s="28">
        <v>143859.1</v>
      </c>
      <c r="E12" s="28">
        <v>143859.1</v>
      </c>
      <c r="F12" s="60">
        <f t="shared" si="0"/>
        <v>134.48584038283741</v>
      </c>
      <c r="G12" s="60">
        <f t="shared" si="1"/>
        <v>100</v>
      </c>
      <c r="H12" s="41"/>
      <c r="I12" s="45"/>
      <c r="J12" s="41"/>
      <c r="K12" s="41"/>
      <c r="L12" s="41"/>
      <c r="M12" s="41"/>
      <c r="N12" s="41"/>
      <c r="O12" s="41"/>
    </row>
    <row r="13" spans="1:15" x14ac:dyDescent="0.2">
      <c r="A13" s="24" t="s">
        <v>331</v>
      </c>
      <c r="B13" s="22" t="s">
        <v>330</v>
      </c>
      <c r="C13" s="52">
        <v>183647.2</v>
      </c>
      <c r="D13" s="28">
        <v>203495.5</v>
      </c>
      <c r="E13" s="28">
        <v>203244.1</v>
      </c>
      <c r="F13" s="60">
        <f t="shared" si="0"/>
        <v>110.67094951624637</v>
      </c>
      <c r="G13" s="60">
        <f t="shared" si="1"/>
        <v>99.876459184601146</v>
      </c>
      <c r="H13" s="41"/>
      <c r="I13" s="45"/>
      <c r="J13" s="41"/>
      <c r="K13" s="41"/>
      <c r="L13" s="41"/>
      <c r="M13" s="41"/>
      <c r="N13" s="41"/>
      <c r="O13" s="41"/>
    </row>
    <row r="14" spans="1:15" ht="31.5" x14ac:dyDescent="0.2">
      <c r="A14" s="24" t="s">
        <v>31</v>
      </c>
      <c r="B14" s="22" t="s">
        <v>21</v>
      </c>
      <c r="C14" s="52">
        <v>1562966.6</v>
      </c>
      <c r="D14" s="28">
        <v>1482221.8</v>
      </c>
      <c r="E14" s="28">
        <v>1431367.9</v>
      </c>
      <c r="F14" s="60">
        <f t="shared" si="0"/>
        <v>91.580197555085292</v>
      </c>
      <c r="G14" s="60">
        <f t="shared" si="1"/>
        <v>96.569076234069684</v>
      </c>
      <c r="H14" s="41"/>
      <c r="I14" s="45"/>
      <c r="J14" s="41"/>
      <c r="K14" s="41"/>
      <c r="L14" s="41"/>
      <c r="M14" s="41"/>
      <c r="N14" s="41"/>
      <c r="O14" s="41"/>
    </row>
    <row r="15" spans="1:15" x14ac:dyDescent="0.2">
      <c r="A15" s="24" t="s">
        <v>32</v>
      </c>
      <c r="B15" s="22" t="s">
        <v>22</v>
      </c>
      <c r="C15" s="52">
        <v>7904594.9000000004</v>
      </c>
      <c r="D15" s="28">
        <v>7892070.5</v>
      </c>
      <c r="E15" s="28">
        <v>7861071.4000000004</v>
      </c>
      <c r="F15" s="60">
        <f t="shared" si="0"/>
        <v>99.449389873224249</v>
      </c>
      <c r="G15" s="60">
        <f t="shared" si="1"/>
        <v>99.607212074448654</v>
      </c>
      <c r="H15" s="41"/>
      <c r="I15" s="45"/>
      <c r="J15" s="41"/>
      <c r="K15" s="41"/>
      <c r="L15" s="41"/>
      <c r="M15" s="41"/>
      <c r="N15" s="41"/>
      <c r="O15" s="41"/>
    </row>
    <row r="16" spans="1:15" x14ac:dyDescent="0.2">
      <c r="A16" s="24" t="s">
        <v>33</v>
      </c>
      <c r="B16" s="22" t="s">
        <v>23</v>
      </c>
      <c r="C16" s="52">
        <v>25040605</v>
      </c>
      <c r="D16" s="28">
        <v>26471353.300000001</v>
      </c>
      <c r="E16" s="28">
        <v>26398394.5</v>
      </c>
      <c r="F16" s="60">
        <f t="shared" si="0"/>
        <v>105.42235101747741</v>
      </c>
      <c r="G16" s="60">
        <f t="shared" si="1"/>
        <v>99.724385832589817</v>
      </c>
      <c r="H16" s="41"/>
      <c r="I16" s="45"/>
      <c r="J16" s="41"/>
      <c r="K16" s="41"/>
      <c r="L16" s="41"/>
      <c r="M16" s="41"/>
      <c r="N16" s="41"/>
      <c r="O16" s="41"/>
    </row>
    <row r="17" spans="1:15" ht="31.5" x14ac:dyDescent="0.25">
      <c r="A17" s="26" t="s">
        <v>34</v>
      </c>
      <c r="B17" s="23" t="s">
        <v>24</v>
      </c>
      <c r="C17" s="53">
        <v>479925.4</v>
      </c>
      <c r="D17" s="28">
        <v>507511.1</v>
      </c>
      <c r="E17" s="34">
        <v>506832.5</v>
      </c>
      <c r="F17" s="60">
        <f t="shared" si="0"/>
        <v>105.60651717954499</v>
      </c>
      <c r="G17" s="60">
        <f t="shared" si="1"/>
        <v>99.866288638810076</v>
      </c>
      <c r="H17" s="41"/>
      <c r="I17" s="45"/>
      <c r="J17" s="41"/>
      <c r="K17" s="41"/>
      <c r="L17" s="41"/>
      <c r="M17" s="41"/>
      <c r="N17" s="41"/>
      <c r="O17" s="41"/>
    </row>
    <row r="18" spans="1:15" x14ac:dyDescent="0.25">
      <c r="A18" s="26" t="s">
        <v>35</v>
      </c>
      <c r="B18" s="23" t="s">
        <v>25</v>
      </c>
      <c r="C18" s="53">
        <v>20825.8</v>
      </c>
      <c r="D18" s="28">
        <v>23339.5</v>
      </c>
      <c r="E18" s="34">
        <v>19123.5</v>
      </c>
      <c r="F18" s="60">
        <f t="shared" si="0"/>
        <v>91.826004283148791</v>
      </c>
      <c r="G18" s="60">
        <f t="shared" si="1"/>
        <v>81.936202575033747</v>
      </c>
      <c r="H18" s="41"/>
      <c r="I18" s="45"/>
      <c r="J18" s="41"/>
      <c r="K18" s="41"/>
      <c r="L18" s="41"/>
      <c r="M18" s="41"/>
      <c r="N18" s="41"/>
      <c r="O18" s="41"/>
    </row>
    <row r="19" spans="1:15" x14ac:dyDescent="0.25">
      <c r="A19" s="26" t="s">
        <v>36</v>
      </c>
      <c r="B19" s="23" t="s">
        <v>26</v>
      </c>
      <c r="C19" s="53">
        <v>2963578.8</v>
      </c>
      <c r="D19" s="28">
        <v>3241225.9</v>
      </c>
      <c r="E19" s="34">
        <v>3239970.3</v>
      </c>
      <c r="F19" s="60">
        <f t="shared" si="0"/>
        <v>109.32627470543386</v>
      </c>
      <c r="G19" s="60">
        <f t="shared" si="1"/>
        <v>99.961261570814912</v>
      </c>
      <c r="H19" s="41"/>
      <c r="I19" s="45"/>
      <c r="J19" s="41"/>
      <c r="K19" s="41"/>
      <c r="L19" s="41"/>
      <c r="M19" s="41"/>
      <c r="N19" s="41"/>
      <c r="O19" s="41"/>
    </row>
    <row r="20" spans="1:15" x14ac:dyDescent="0.25">
      <c r="A20" s="26" t="s">
        <v>37</v>
      </c>
      <c r="B20" s="23" t="s">
        <v>27</v>
      </c>
      <c r="C20" s="53"/>
      <c r="D20" s="28">
        <v>2000</v>
      </c>
      <c r="E20" s="34">
        <v>1797</v>
      </c>
      <c r="F20" s="60"/>
      <c r="G20" s="60">
        <f t="shared" si="1"/>
        <v>89.85</v>
      </c>
      <c r="H20" s="41"/>
      <c r="I20" s="45"/>
      <c r="J20" s="41"/>
      <c r="K20" s="41"/>
      <c r="L20" s="41"/>
      <c r="M20" s="41"/>
      <c r="N20" s="41"/>
      <c r="O20" s="41"/>
    </row>
    <row r="21" spans="1:15" x14ac:dyDescent="0.25">
      <c r="A21" s="26" t="s">
        <v>38</v>
      </c>
      <c r="B21" s="23" t="s">
        <v>28</v>
      </c>
      <c r="C21" s="53">
        <v>33445.800000000003</v>
      </c>
      <c r="D21" s="28">
        <v>48094.6</v>
      </c>
      <c r="E21" s="34">
        <v>28842</v>
      </c>
      <c r="F21" s="60">
        <f t="shared" si="0"/>
        <v>86.235042965035959</v>
      </c>
      <c r="G21" s="60">
        <f t="shared" si="1"/>
        <v>59.969310483921277</v>
      </c>
      <c r="H21" s="41"/>
      <c r="I21" s="45"/>
      <c r="J21" s="41"/>
      <c r="K21" s="41"/>
      <c r="L21" s="41"/>
      <c r="M21" s="41"/>
      <c r="N21" s="41"/>
      <c r="O21" s="41"/>
    </row>
    <row r="22" spans="1:15" x14ac:dyDescent="0.25">
      <c r="A22" s="26" t="s">
        <v>39</v>
      </c>
      <c r="B22" s="23" t="s">
        <v>29</v>
      </c>
      <c r="C22" s="53">
        <v>1500</v>
      </c>
      <c r="D22" s="28">
        <v>1666.7</v>
      </c>
      <c r="E22" s="34">
        <v>1666.7</v>
      </c>
      <c r="F22" s="60">
        <f t="shared" si="0"/>
        <v>111.11333333333333</v>
      </c>
      <c r="G22" s="60">
        <f t="shared" si="1"/>
        <v>100</v>
      </c>
      <c r="H22" s="41"/>
      <c r="I22" s="45"/>
      <c r="J22" s="41"/>
      <c r="K22" s="41"/>
      <c r="L22" s="41"/>
      <c r="M22" s="41"/>
      <c r="N22" s="41"/>
      <c r="O22" s="41"/>
    </row>
    <row r="23" spans="1:15" s="47" customFormat="1" ht="31.5" x14ac:dyDescent="0.2">
      <c r="A23" s="5">
        <v>5200000000</v>
      </c>
      <c r="B23" s="8" t="s">
        <v>40</v>
      </c>
      <c r="C23" s="17">
        <f>SUM(C24:C38)</f>
        <v>22780895.200000003</v>
      </c>
      <c r="D23" s="17">
        <f>SUM(D24:D38)-0.2</f>
        <v>23867407.800000001</v>
      </c>
      <c r="E23" s="17">
        <f>SUM(E24:E38)</f>
        <v>23402469.600000001</v>
      </c>
      <c r="F23" s="59">
        <f t="shared" si="0"/>
        <v>102.72848979174442</v>
      </c>
      <c r="G23" s="59">
        <f t="shared" si="1"/>
        <v>98.051995407729194</v>
      </c>
      <c r="H23" s="46"/>
      <c r="I23" s="45"/>
    </row>
    <row r="24" spans="1:15" s="48" customFormat="1" ht="31.5" x14ac:dyDescent="0.2">
      <c r="A24" s="24" t="s">
        <v>48</v>
      </c>
      <c r="B24" s="25" t="s">
        <v>47</v>
      </c>
      <c r="C24" s="52">
        <v>446772.3</v>
      </c>
      <c r="D24" s="28">
        <v>516422.2</v>
      </c>
      <c r="E24" s="28">
        <v>515399.7</v>
      </c>
      <c r="F24" s="60">
        <f t="shared" si="0"/>
        <v>115.36071059015968</v>
      </c>
      <c r="G24" s="60">
        <f t="shared" si="1"/>
        <v>99.802003089720003</v>
      </c>
      <c r="I24" s="45"/>
    </row>
    <row r="25" spans="1:15" s="48" customFormat="1" ht="31.5" x14ac:dyDescent="0.2">
      <c r="A25" s="24">
        <v>5212700000</v>
      </c>
      <c r="B25" s="25" t="s">
        <v>332</v>
      </c>
      <c r="C25" s="52">
        <v>56179.8</v>
      </c>
      <c r="D25" s="28">
        <v>56179.8</v>
      </c>
      <c r="E25" s="28">
        <v>56179.8</v>
      </c>
      <c r="F25" s="60">
        <f t="shared" si="0"/>
        <v>100</v>
      </c>
      <c r="G25" s="60">
        <f t="shared" si="1"/>
        <v>100</v>
      </c>
      <c r="I25" s="45"/>
    </row>
    <row r="26" spans="1:15" s="48" customFormat="1" x14ac:dyDescent="0.2">
      <c r="A26" s="24" t="s">
        <v>334</v>
      </c>
      <c r="B26" s="25" t="s">
        <v>330</v>
      </c>
      <c r="C26" s="52">
        <v>2397357.7000000002</v>
      </c>
      <c r="D26" s="28">
        <v>2385778</v>
      </c>
      <c r="E26" s="28">
        <v>2385778</v>
      </c>
      <c r="F26" s="60">
        <f t="shared" si="0"/>
        <v>99.516980715893993</v>
      </c>
      <c r="G26" s="60">
        <f t="shared" si="1"/>
        <v>100</v>
      </c>
      <c r="I26" s="45"/>
    </row>
    <row r="27" spans="1:15" s="48" customFormat="1" x14ac:dyDescent="0.2">
      <c r="A27" s="24" t="s">
        <v>335</v>
      </c>
      <c r="B27" s="25" t="s">
        <v>333</v>
      </c>
      <c r="C27" s="52">
        <v>809079.9</v>
      </c>
      <c r="D27" s="28">
        <v>1212270.8999999999</v>
      </c>
      <c r="E27" s="28">
        <v>960911.5</v>
      </c>
      <c r="F27" s="60">
        <f t="shared" si="0"/>
        <v>118.7659587143371</v>
      </c>
      <c r="G27" s="60">
        <f t="shared" si="1"/>
        <v>79.265410066347386</v>
      </c>
      <c r="I27" s="45"/>
    </row>
    <row r="28" spans="1:15" s="48" customFormat="1" x14ac:dyDescent="0.25">
      <c r="A28" s="24" t="s">
        <v>337</v>
      </c>
      <c r="B28" s="35" t="s">
        <v>336</v>
      </c>
      <c r="C28" s="56">
        <v>476691.6</v>
      </c>
      <c r="D28" s="28">
        <v>578806.69999999995</v>
      </c>
      <c r="E28" s="28">
        <v>478863.6</v>
      </c>
      <c r="F28" s="60">
        <f t="shared" si="0"/>
        <v>100.45564050216113</v>
      </c>
      <c r="G28" s="60">
        <f t="shared" si="1"/>
        <v>82.732905476042347</v>
      </c>
      <c r="I28" s="45"/>
    </row>
    <row r="29" spans="1:15" s="48" customFormat="1" x14ac:dyDescent="0.2">
      <c r="A29" s="24" t="s">
        <v>58</v>
      </c>
      <c r="B29" s="25" t="s">
        <v>49</v>
      </c>
      <c r="C29" s="52">
        <v>645477.4</v>
      </c>
      <c r="D29" s="28">
        <v>509153.1</v>
      </c>
      <c r="E29" s="28">
        <v>506291.9</v>
      </c>
      <c r="F29" s="60">
        <f t="shared" si="0"/>
        <v>78.436812814825117</v>
      </c>
      <c r="G29" s="60">
        <f t="shared" si="1"/>
        <v>99.438047219981584</v>
      </c>
      <c r="I29" s="45"/>
    </row>
    <row r="30" spans="1:15" s="48" customFormat="1" x14ac:dyDescent="0.2">
      <c r="A30" s="24" t="s">
        <v>59</v>
      </c>
      <c r="B30" s="25" t="s">
        <v>50</v>
      </c>
      <c r="C30" s="52">
        <v>8161864.2999999998</v>
      </c>
      <c r="D30" s="28">
        <v>8339735.7999999998</v>
      </c>
      <c r="E30" s="28">
        <v>8238833.7999999998</v>
      </c>
      <c r="F30" s="60">
        <f t="shared" si="0"/>
        <v>100.94303822228459</v>
      </c>
      <c r="G30" s="60">
        <f t="shared" si="1"/>
        <v>98.79010555706094</v>
      </c>
      <c r="I30" s="45"/>
    </row>
    <row r="31" spans="1:15" s="48" customFormat="1" ht="17.25" customHeight="1" x14ac:dyDescent="0.2">
      <c r="A31" s="24" t="s">
        <v>60</v>
      </c>
      <c r="B31" s="25" t="s">
        <v>51</v>
      </c>
      <c r="C31" s="52">
        <v>988275.4</v>
      </c>
      <c r="D31" s="28">
        <v>1071626.1000000001</v>
      </c>
      <c r="E31" s="28">
        <v>1063150.3</v>
      </c>
      <c r="F31" s="60">
        <f t="shared" si="0"/>
        <v>107.57631931342215</v>
      </c>
      <c r="G31" s="60">
        <f t="shared" si="1"/>
        <v>99.209071148976307</v>
      </c>
      <c r="I31" s="45"/>
    </row>
    <row r="32" spans="1:15" s="48" customFormat="1" x14ac:dyDescent="0.2">
      <c r="A32" s="24" t="s">
        <v>61</v>
      </c>
      <c r="B32" s="25" t="s">
        <v>52</v>
      </c>
      <c r="C32" s="52">
        <v>8287127.2000000002</v>
      </c>
      <c r="D32" s="28">
        <v>8582021.5999999996</v>
      </c>
      <c r="E32" s="28">
        <v>8582018.5</v>
      </c>
      <c r="F32" s="60">
        <f t="shared" si="0"/>
        <v>103.55842613348567</v>
      </c>
      <c r="G32" s="60">
        <f t="shared" si="1"/>
        <v>99.999963877974864</v>
      </c>
      <c r="I32" s="45"/>
    </row>
    <row r="33" spans="1:9" s="48" customFormat="1" ht="18.75" customHeight="1" x14ac:dyDescent="0.2">
      <c r="A33" s="24" t="s">
        <v>62</v>
      </c>
      <c r="B33" s="25" t="s">
        <v>53</v>
      </c>
      <c r="C33" s="52">
        <v>38664</v>
      </c>
      <c r="D33" s="28">
        <v>48664</v>
      </c>
      <c r="E33" s="28">
        <v>48651.5</v>
      </c>
      <c r="F33" s="60">
        <f t="shared" si="0"/>
        <v>125.83152286364576</v>
      </c>
      <c r="G33" s="60">
        <f t="shared" si="1"/>
        <v>99.974313661022521</v>
      </c>
      <c r="I33" s="45"/>
    </row>
    <row r="34" spans="1:9" ht="31.5" x14ac:dyDescent="0.2">
      <c r="A34" s="6" t="s">
        <v>63</v>
      </c>
      <c r="B34" s="7" t="s">
        <v>322</v>
      </c>
      <c r="C34" s="54">
        <v>63663.3</v>
      </c>
      <c r="D34" s="18">
        <v>63768.3</v>
      </c>
      <c r="E34" s="28">
        <v>63687.3</v>
      </c>
      <c r="F34" s="60">
        <f t="shared" si="0"/>
        <v>100.03769832855036</v>
      </c>
      <c r="G34" s="60">
        <f t="shared" si="1"/>
        <v>99.872977639359988</v>
      </c>
      <c r="I34" s="45"/>
    </row>
    <row r="35" spans="1:9" x14ac:dyDescent="0.2">
      <c r="A35" s="6" t="s">
        <v>64</v>
      </c>
      <c r="B35" s="7" t="s">
        <v>54</v>
      </c>
      <c r="C35" s="54">
        <v>353710.2</v>
      </c>
      <c r="D35" s="18">
        <v>374464.8</v>
      </c>
      <c r="E35" s="28">
        <v>374353.3</v>
      </c>
      <c r="F35" s="60">
        <f t="shared" si="0"/>
        <v>105.83616192012558</v>
      </c>
      <c r="G35" s="60">
        <f t="shared" si="1"/>
        <v>99.970224170602947</v>
      </c>
      <c r="I35" s="45"/>
    </row>
    <row r="36" spans="1:9" x14ac:dyDescent="0.2">
      <c r="A36" s="6" t="s">
        <v>65</v>
      </c>
      <c r="B36" s="7" t="s">
        <v>55</v>
      </c>
      <c r="C36" s="54">
        <v>25520.6</v>
      </c>
      <c r="D36" s="18">
        <v>44828</v>
      </c>
      <c r="E36" s="28">
        <v>44661.7</v>
      </c>
      <c r="F36" s="60">
        <f t="shared" si="0"/>
        <v>175.00254696206201</v>
      </c>
      <c r="G36" s="60">
        <f t="shared" si="1"/>
        <v>99.629026501293822</v>
      </c>
      <c r="I36" s="45"/>
    </row>
    <row r="37" spans="1:9" x14ac:dyDescent="0.2">
      <c r="A37" s="6" t="s">
        <v>66</v>
      </c>
      <c r="B37" s="7" t="s">
        <v>56</v>
      </c>
      <c r="C37" s="54">
        <v>3260.9</v>
      </c>
      <c r="D37" s="18">
        <v>2760.2</v>
      </c>
      <c r="E37" s="28">
        <v>2760.2</v>
      </c>
      <c r="F37" s="60">
        <f t="shared" si="0"/>
        <v>84.645343310129093</v>
      </c>
      <c r="G37" s="60">
        <f t="shared" si="1"/>
        <v>100</v>
      </c>
      <c r="I37" s="45"/>
    </row>
    <row r="38" spans="1:9" ht="31.5" x14ac:dyDescent="0.2">
      <c r="A38" s="6" t="s">
        <v>67</v>
      </c>
      <c r="B38" s="7" t="s">
        <v>57</v>
      </c>
      <c r="C38" s="54">
        <v>27250.6</v>
      </c>
      <c r="D38" s="18">
        <v>80928.5</v>
      </c>
      <c r="E38" s="28">
        <v>80928.5</v>
      </c>
      <c r="F38" s="60">
        <f t="shared" si="0"/>
        <v>296.97878211855885</v>
      </c>
      <c r="G38" s="60">
        <f t="shared" si="1"/>
        <v>100</v>
      </c>
      <c r="I38" s="45"/>
    </row>
    <row r="39" spans="1:9" ht="31.5" x14ac:dyDescent="0.2">
      <c r="A39" s="9">
        <v>5300000000</v>
      </c>
      <c r="B39" s="8" t="s">
        <v>8</v>
      </c>
      <c r="C39" s="17">
        <f>SUM(C40:C57)+0.1</f>
        <v>6773838</v>
      </c>
      <c r="D39" s="17">
        <f>SUM(D40:D57)-0.1</f>
        <v>11896833.800000003</v>
      </c>
      <c r="E39" s="17">
        <f>SUM(E40:E57)</f>
        <v>10053290.5</v>
      </c>
      <c r="F39" s="59">
        <f t="shared" si="0"/>
        <v>148.41350649365987</v>
      </c>
      <c r="G39" s="59">
        <f t="shared" si="1"/>
        <v>84.503916495832669</v>
      </c>
      <c r="H39" s="20"/>
      <c r="I39" s="45"/>
    </row>
    <row r="40" spans="1:9" ht="31.5" x14ac:dyDescent="0.2">
      <c r="A40" s="6" t="s">
        <v>68</v>
      </c>
      <c r="B40" s="7" t="s">
        <v>71</v>
      </c>
      <c r="C40" s="54">
        <v>1727783</v>
      </c>
      <c r="D40" s="18">
        <v>1196025.3999999999</v>
      </c>
      <c r="E40" s="28">
        <v>966431.2</v>
      </c>
      <c r="F40" s="60">
        <f t="shared" si="0"/>
        <v>55.934755695593722</v>
      </c>
      <c r="G40" s="60">
        <f t="shared" si="1"/>
        <v>80.803568218534494</v>
      </c>
      <c r="I40" s="45"/>
    </row>
    <row r="41" spans="1:9" x14ac:dyDescent="0.2">
      <c r="A41" s="6" t="s">
        <v>69</v>
      </c>
      <c r="B41" s="7" t="s">
        <v>72</v>
      </c>
      <c r="C41" s="54">
        <v>30000</v>
      </c>
      <c r="D41" s="18">
        <v>31395</v>
      </c>
      <c r="E41" s="28">
        <v>30552.5</v>
      </c>
      <c r="F41" s="60">
        <f t="shared" si="0"/>
        <v>101.84166666666667</v>
      </c>
      <c r="G41" s="60">
        <f t="shared" si="1"/>
        <v>97.31645166427775</v>
      </c>
      <c r="I41" s="45"/>
    </row>
    <row r="42" spans="1:9" x14ac:dyDescent="0.2">
      <c r="A42" s="6" t="s">
        <v>70</v>
      </c>
      <c r="B42" s="7" t="s">
        <v>73</v>
      </c>
      <c r="C42" s="54">
        <v>230000</v>
      </c>
      <c r="D42" s="18">
        <v>593981.30000000005</v>
      </c>
      <c r="E42" s="28">
        <v>593126.9</v>
      </c>
      <c r="F42" s="60">
        <f t="shared" si="0"/>
        <v>257.88126086956521</v>
      </c>
      <c r="G42" s="60">
        <f t="shared" si="1"/>
        <v>99.856157087773639</v>
      </c>
      <c r="I42" s="45"/>
    </row>
    <row r="43" spans="1:9" x14ac:dyDescent="0.2">
      <c r="A43" s="6">
        <v>5310400000</v>
      </c>
      <c r="B43" s="7" t="s">
        <v>338</v>
      </c>
      <c r="C43" s="54"/>
      <c r="D43" s="18">
        <v>10000</v>
      </c>
      <c r="E43" s="28">
        <v>9999</v>
      </c>
      <c r="F43" s="60"/>
      <c r="G43" s="60">
        <f t="shared" si="1"/>
        <v>99.99</v>
      </c>
      <c r="I43" s="45"/>
    </row>
    <row r="44" spans="1:9" ht="27" customHeight="1" x14ac:dyDescent="0.2">
      <c r="A44" s="6">
        <v>5310500000</v>
      </c>
      <c r="B44" s="7" t="s">
        <v>339</v>
      </c>
      <c r="C44" s="54"/>
      <c r="D44" s="18">
        <v>882364</v>
      </c>
      <c r="E44" s="28">
        <v>882364</v>
      </c>
      <c r="F44" s="60"/>
      <c r="G44" s="60">
        <f t="shared" si="1"/>
        <v>100</v>
      </c>
      <c r="I44" s="45"/>
    </row>
    <row r="45" spans="1:9" x14ac:dyDescent="0.2">
      <c r="A45" s="36" t="s">
        <v>389</v>
      </c>
      <c r="B45" s="7" t="s">
        <v>74</v>
      </c>
      <c r="C45" s="54"/>
      <c r="D45" s="18">
        <v>1272777.7</v>
      </c>
      <c r="E45" s="28">
        <v>1267501.3</v>
      </c>
      <c r="F45" s="60"/>
      <c r="G45" s="60">
        <f t="shared" si="1"/>
        <v>99.585442139660373</v>
      </c>
      <c r="I45" s="45"/>
    </row>
    <row r="46" spans="1:9" x14ac:dyDescent="0.2">
      <c r="A46" s="6" t="s">
        <v>341</v>
      </c>
      <c r="B46" s="7" t="s">
        <v>340</v>
      </c>
      <c r="C46" s="54">
        <v>894534.5</v>
      </c>
      <c r="D46" s="18">
        <v>1076485.7</v>
      </c>
      <c r="E46" s="28">
        <v>1076485.7</v>
      </c>
      <c r="F46" s="60">
        <f t="shared" si="0"/>
        <v>120.34032225699511</v>
      </c>
      <c r="G46" s="60">
        <f t="shared" si="1"/>
        <v>100</v>
      </c>
      <c r="I46" s="45"/>
    </row>
    <row r="47" spans="1:9" x14ac:dyDescent="0.2">
      <c r="A47" s="6" t="s">
        <v>390</v>
      </c>
      <c r="B47" s="7" t="s">
        <v>333</v>
      </c>
      <c r="C47" s="54">
        <v>116251</v>
      </c>
      <c r="D47" s="18"/>
      <c r="E47" s="28"/>
      <c r="F47" s="60">
        <f t="shared" si="0"/>
        <v>0</v>
      </c>
      <c r="G47" s="60"/>
      <c r="I47" s="45"/>
    </row>
    <row r="48" spans="1:9" ht="31.5" x14ac:dyDescent="0.2">
      <c r="A48" s="6" t="s">
        <v>75</v>
      </c>
      <c r="B48" s="7" t="s">
        <v>84</v>
      </c>
      <c r="C48" s="54">
        <v>325222.3</v>
      </c>
      <c r="D48" s="18">
        <v>260170.5</v>
      </c>
      <c r="E48" s="28">
        <v>240430.2</v>
      </c>
      <c r="F48" s="60">
        <f t="shared" si="0"/>
        <v>73.927956354776413</v>
      </c>
      <c r="G48" s="60">
        <f t="shared" si="1"/>
        <v>92.412552537662805</v>
      </c>
      <c r="I48" s="45"/>
    </row>
    <row r="49" spans="1:9" ht="31.5" x14ac:dyDescent="0.2">
      <c r="A49" s="6" t="s">
        <v>76</v>
      </c>
      <c r="B49" s="7" t="s">
        <v>85</v>
      </c>
      <c r="C49" s="54">
        <v>579050.1</v>
      </c>
      <c r="D49" s="18">
        <v>1201526.5</v>
      </c>
      <c r="E49" s="28">
        <v>1077200.1000000001</v>
      </c>
      <c r="F49" s="60">
        <f t="shared" si="0"/>
        <v>186.02882548504874</v>
      </c>
      <c r="G49" s="60">
        <f t="shared" si="1"/>
        <v>89.652629384370641</v>
      </c>
      <c r="I49" s="45"/>
    </row>
    <row r="50" spans="1:9" x14ac:dyDescent="0.2">
      <c r="A50" s="6" t="s">
        <v>77</v>
      </c>
      <c r="B50" s="7" t="s">
        <v>86</v>
      </c>
      <c r="C50" s="54">
        <v>62370.6</v>
      </c>
      <c r="D50" s="18">
        <v>61917.9</v>
      </c>
      <c r="E50" s="28">
        <v>60924.3</v>
      </c>
      <c r="F50" s="60">
        <f t="shared" si="0"/>
        <v>97.681118988754321</v>
      </c>
      <c r="G50" s="60">
        <f t="shared" si="1"/>
        <v>98.395294414054746</v>
      </c>
      <c r="I50" s="45"/>
    </row>
    <row r="51" spans="1:9" ht="31.5" x14ac:dyDescent="0.2">
      <c r="A51" s="6" t="s">
        <v>78</v>
      </c>
      <c r="B51" s="7" t="s">
        <v>87</v>
      </c>
      <c r="C51" s="54">
        <v>1670512.4</v>
      </c>
      <c r="D51" s="18">
        <v>4143119.9</v>
      </c>
      <c r="E51" s="28">
        <v>2738866.4</v>
      </c>
      <c r="F51" s="60">
        <f t="shared" si="0"/>
        <v>163.95367074198313</v>
      </c>
      <c r="G51" s="60">
        <f t="shared" si="1"/>
        <v>66.106375535981954</v>
      </c>
      <c r="I51" s="45"/>
    </row>
    <row r="52" spans="1:9" ht="31.5" x14ac:dyDescent="0.2">
      <c r="A52" s="6" t="s">
        <v>79</v>
      </c>
      <c r="B52" s="7" t="s">
        <v>88</v>
      </c>
      <c r="C52" s="54">
        <v>716208.2</v>
      </c>
      <c r="D52" s="18">
        <v>807847.9</v>
      </c>
      <c r="E52" s="28">
        <v>792609.2</v>
      </c>
      <c r="F52" s="60">
        <f t="shared" si="0"/>
        <v>110.66742882865626</v>
      </c>
      <c r="G52" s="60">
        <f t="shared" si="1"/>
        <v>98.113667189083472</v>
      </c>
      <c r="I52" s="45"/>
    </row>
    <row r="53" spans="1:9" ht="31.5" x14ac:dyDescent="0.2">
      <c r="A53" s="6" t="s">
        <v>80</v>
      </c>
      <c r="B53" s="7" t="s">
        <v>89</v>
      </c>
      <c r="C53" s="54">
        <v>47880.3</v>
      </c>
      <c r="D53" s="18">
        <v>47880.3</v>
      </c>
      <c r="E53" s="28">
        <v>7978.5</v>
      </c>
      <c r="F53" s="60">
        <f t="shared" si="0"/>
        <v>16.663429427133913</v>
      </c>
      <c r="G53" s="60">
        <f t="shared" si="1"/>
        <v>16.663429427133913</v>
      </c>
      <c r="I53" s="45"/>
    </row>
    <row r="54" spans="1:9" ht="31.5" x14ac:dyDescent="0.2">
      <c r="A54" s="6" t="s">
        <v>81</v>
      </c>
      <c r="B54" s="7" t="s">
        <v>90</v>
      </c>
      <c r="C54" s="54">
        <v>10835.8</v>
      </c>
      <c r="D54" s="18">
        <v>17549.599999999999</v>
      </c>
      <c r="E54" s="28">
        <v>16322.3</v>
      </c>
      <c r="F54" s="60">
        <f t="shared" si="0"/>
        <v>150.63308662027723</v>
      </c>
      <c r="G54" s="60">
        <f t="shared" si="1"/>
        <v>93.006678214888098</v>
      </c>
      <c r="I54" s="45"/>
    </row>
    <row r="55" spans="1:9" ht="31.5" x14ac:dyDescent="0.2">
      <c r="A55" s="6" t="s">
        <v>82</v>
      </c>
      <c r="B55" s="7" t="s">
        <v>91</v>
      </c>
      <c r="C55" s="54">
        <v>163255.29999999999</v>
      </c>
      <c r="D55" s="18">
        <v>92207.8</v>
      </c>
      <c r="E55" s="28">
        <v>90916.5</v>
      </c>
      <c r="F55" s="60">
        <f t="shared" si="0"/>
        <v>55.689769336738223</v>
      </c>
      <c r="G55" s="60">
        <f t="shared" si="1"/>
        <v>98.599576174683705</v>
      </c>
      <c r="I55" s="45"/>
    </row>
    <row r="56" spans="1:9" ht="47.25" x14ac:dyDescent="0.2">
      <c r="A56" s="6" t="s">
        <v>83</v>
      </c>
      <c r="B56" s="7" t="s">
        <v>92</v>
      </c>
      <c r="C56" s="54">
        <v>594</v>
      </c>
      <c r="D56" s="18">
        <v>594</v>
      </c>
      <c r="E56" s="28">
        <v>592</v>
      </c>
      <c r="F56" s="60">
        <f t="shared" si="0"/>
        <v>99.663299663299668</v>
      </c>
      <c r="G56" s="60">
        <f t="shared" si="1"/>
        <v>99.663299663299668</v>
      </c>
      <c r="I56" s="45"/>
    </row>
    <row r="57" spans="1:9" ht="31.5" x14ac:dyDescent="0.2">
      <c r="A57" s="6">
        <v>5331000000</v>
      </c>
      <c r="B57" s="7" t="s">
        <v>317</v>
      </c>
      <c r="C57" s="54">
        <v>199340.4</v>
      </c>
      <c r="D57" s="18">
        <v>200990.4</v>
      </c>
      <c r="E57" s="28">
        <v>200990.4</v>
      </c>
      <c r="F57" s="60">
        <f t="shared" si="0"/>
        <v>100.82772985305537</v>
      </c>
      <c r="G57" s="60">
        <f t="shared" si="1"/>
        <v>100</v>
      </c>
      <c r="I57" s="45"/>
    </row>
    <row r="58" spans="1:9" s="48" customFormat="1" ht="39.75" customHeight="1" x14ac:dyDescent="0.2">
      <c r="A58" s="9">
        <v>5400000000</v>
      </c>
      <c r="B58" s="8" t="s">
        <v>19</v>
      </c>
      <c r="C58" s="17">
        <f>SUM(C59:C67)</f>
        <v>763581.4</v>
      </c>
      <c r="D58" s="17">
        <f>SUM(D59:D67)+0.1</f>
        <v>568663.89999999991</v>
      </c>
      <c r="E58" s="17">
        <f>SUM(E59:E67)</f>
        <v>564430.6</v>
      </c>
      <c r="F58" s="59">
        <f t="shared" si="0"/>
        <v>73.918851349705477</v>
      </c>
      <c r="G58" s="59">
        <f t="shared" si="1"/>
        <v>99.255570821358646</v>
      </c>
      <c r="H58" s="49"/>
      <c r="I58" s="45"/>
    </row>
    <row r="59" spans="1:9" s="48" customFormat="1" ht="31.5" x14ac:dyDescent="0.2">
      <c r="A59" s="24" t="s">
        <v>93</v>
      </c>
      <c r="B59" s="25" t="s">
        <v>101</v>
      </c>
      <c r="C59" s="52">
        <v>4630.6000000000004</v>
      </c>
      <c r="D59" s="28">
        <v>2099.6</v>
      </c>
      <c r="E59" s="28">
        <v>1837.7</v>
      </c>
      <c r="F59" s="60">
        <f t="shared" si="0"/>
        <v>39.686001814019775</v>
      </c>
      <c r="G59" s="60">
        <f t="shared" si="1"/>
        <v>87.526195465803013</v>
      </c>
      <c r="I59" s="45"/>
    </row>
    <row r="60" spans="1:9" s="48" customFormat="1" x14ac:dyDescent="0.2">
      <c r="A60" s="24" t="s">
        <v>344</v>
      </c>
      <c r="B60" s="25" t="s">
        <v>343</v>
      </c>
      <c r="C60" s="52">
        <v>29790</v>
      </c>
      <c r="D60" s="28">
        <v>29790</v>
      </c>
      <c r="E60" s="28">
        <v>29790</v>
      </c>
      <c r="F60" s="60">
        <f t="shared" si="0"/>
        <v>100</v>
      </c>
      <c r="G60" s="60">
        <f t="shared" si="1"/>
        <v>100</v>
      </c>
      <c r="I60" s="45"/>
    </row>
    <row r="61" spans="1:9" s="48" customFormat="1" x14ac:dyDescent="0.2">
      <c r="A61" s="24" t="s">
        <v>94</v>
      </c>
      <c r="B61" s="25" t="s">
        <v>102</v>
      </c>
      <c r="C61" s="52">
        <v>84625.4</v>
      </c>
      <c r="D61" s="28">
        <v>88450.5</v>
      </c>
      <c r="E61" s="28">
        <v>86362.3</v>
      </c>
      <c r="F61" s="60">
        <f t="shared" si="0"/>
        <v>102.05245706371846</v>
      </c>
      <c r="G61" s="60">
        <f t="shared" si="1"/>
        <v>97.639131491625264</v>
      </c>
      <c r="I61" s="45"/>
    </row>
    <row r="62" spans="1:9" s="48" customFormat="1" x14ac:dyDescent="0.2">
      <c r="A62" s="24" t="s">
        <v>95</v>
      </c>
      <c r="B62" s="25" t="s">
        <v>103</v>
      </c>
      <c r="C62" s="52">
        <v>632849.19999999995</v>
      </c>
      <c r="D62" s="28">
        <v>430450.9</v>
      </c>
      <c r="E62" s="28">
        <v>430405.5</v>
      </c>
      <c r="F62" s="60">
        <f t="shared" si="0"/>
        <v>68.010752008535363</v>
      </c>
      <c r="G62" s="60">
        <f t="shared" si="1"/>
        <v>99.98945292018206</v>
      </c>
      <c r="I62" s="45"/>
    </row>
    <row r="63" spans="1:9" s="48" customFormat="1" x14ac:dyDescent="0.2">
      <c r="A63" s="24" t="s">
        <v>96</v>
      </c>
      <c r="B63" s="25" t="s">
        <v>104</v>
      </c>
      <c r="C63" s="52">
        <v>1071</v>
      </c>
      <c r="D63" s="28">
        <v>313.5</v>
      </c>
      <c r="E63" s="28">
        <v>313.5</v>
      </c>
      <c r="F63" s="60">
        <f t="shared" si="0"/>
        <v>29.271708683473392</v>
      </c>
      <c r="G63" s="60">
        <f t="shared" si="1"/>
        <v>100</v>
      </c>
      <c r="I63" s="45"/>
    </row>
    <row r="64" spans="1:9" s="48" customFormat="1" ht="31.5" x14ac:dyDescent="0.2">
      <c r="A64" s="24" t="s">
        <v>97</v>
      </c>
      <c r="B64" s="25" t="s">
        <v>105</v>
      </c>
      <c r="C64" s="52">
        <v>7800</v>
      </c>
      <c r="D64" s="28">
        <v>7800</v>
      </c>
      <c r="E64" s="28">
        <v>6020</v>
      </c>
      <c r="F64" s="60">
        <f t="shared" si="0"/>
        <v>77.179487179487182</v>
      </c>
      <c r="G64" s="60">
        <f t="shared" si="1"/>
        <v>77.179487179487182</v>
      </c>
      <c r="I64" s="45"/>
    </row>
    <row r="65" spans="1:9" x14ac:dyDescent="0.2">
      <c r="A65" s="6" t="s">
        <v>98</v>
      </c>
      <c r="B65" s="7" t="s">
        <v>106</v>
      </c>
      <c r="C65" s="54">
        <v>2424.8000000000002</v>
      </c>
      <c r="D65" s="18">
        <v>2244</v>
      </c>
      <c r="E65" s="18">
        <v>2186.3000000000002</v>
      </c>
      <c r="F65" s="60">
        <f t="shared" si="0"/>
        <v>90.164137248432866</v>
      </c>
      <c r="G65" s="60">
        <f t="shared" si="1"/>
        <v>97.428698752228172</v>
      </c>
      <c r="I65" s="45"/>
    </row>
    <row r="66" spans="1:9" ht="31.5" x14ac:dyDescent="0.2">
      <c r="A66" s="6" t="s">
        <v>99</v>
      </c>
      <c r="B66" s="7" t="s">
        <v>107</v>
      </c>
      <c r="C66" s="54">
        <v>323</v>
      </c>
      <c r="D66" s="18">
        <v>7459.6</v>
      </c>
      <c r="E66" s="18">
        <v>7459.6</v>
      </c>
      <c r="F66" s="60">
        <f t="shared" si="0"/>
        <v>2309.4736842105262</v>
      </c>
      <c r="G66" s="60">
        <f t="shared" si="1"/>
        <v>100</v>
      </c>
      <c r="I66" s="45"/>
    </row>
    <row r="67" spans="1:9" x14ac:dyDescent="0.2">
      <c r="A67" s="6" t="s">
        <v>100</v>
      </c>
      <c r="B67" s="7" t="s">
        <v>108</v>
      </c>
      <c r="C67" s="54">
        <v>67.400000000000006</v>
      </c>
      <c r="D67" s="18">
        <v>55.7</v>
      </c>
      <c r="E67" s="18">
        <v>55.7</v>
      </c>
      <c r="F67" s="60">
        <f t="shared" si="0"/>
        <v>82.640949554896139</v>
      </c>
      <c r="G67" s="60">
        <f t="shared" si="1"/>
        <v>100</v>
      </c>
      <c r="I67" s="45"/>
    </row>
    <row r="68" spans="1:9" s="47" customFormat="1" x14ac:dyDescent="0.2">
      <c r="A68" s="5">
        <v>5500000000</v>
      </c>
      <c r="B68" s="8" t="s">
        <v>41</v>
      </c>
      <c r="C68" s="17">
        <f>SUM(C69:C92)+0.1</f>
        <v>4413082.0999999987</v>
      </c>
      <c r="D68" s="17">
        <f>SUM(D69:D92)-0.1</f>
        <v>5214181.0000000009</v>
      </c>
      <c r="E68" s="17">
        <f>SUM(E69:E92)</f>
        <v>4605272.9000000004</v>
      </c>
      <c r="F68" s="59">
        <f t="shared" si="0"/>
        <v>104.3550243490825</v>
      </c>
      <c r="G68" s="59">
        <f t="shared" si="1"/>
        <v>88.322075892647362</v>
      </c>
      <c r="H68" s="46"/>
      <c r="I68" s="45"/>
    </row>
    <row r="69" spans="1:9" x14ac:dyDescent="0.2">
      <c r="A69" s="6" t="s">
        <v>109</v>
      </c>
      <c r="B69" s="7" t="s">
        <v>113</v>
      </c>
      <c r="C69" s="54">
        <v>26377</v>
      </c>
      <c r="D69" s="28">
        <v>26377</v>
      </c>
      <c r="E69" s="28">
        <v>26377</v>
      </c>
      <c r="F69" s="60">
        <f t="shared" si="0"/>
        <v>100</v>
      </c>
      <c r="G69" s="60">
        <f t="shared" si="1"/>
        <v>100</v>
      </c>
      <c r="I69" s="45"/>
    </row>
    <row r="70" spans="1:9" x14ac:dyDescent="0.2">
      <c r="A70" s="6" t="s">
        <v>110</v>
      </c>
      <c r="B70" s="7" t="s">
        <v>114</v>
      </c>
      <c r="C70" s="54">
        <v>10574</v>
      </c>
      <c r="D70" s="28">
        <v>10574</v>
      </c>
      <c r="E70" s="28">
        <v>10574</v>
      </c>
      <c r="F70" s="60">
        <f t="shared" si="0"/>
        <v>100</v>
      </c>
      <c r="G70" s="60">
        <f t="shared" si="1"/>
        <v>100</v>
      </c>
      <c r="I70" s="45"/>
    </row>
    <row r="71" spans="1:9" ht="31.5" x14ac:dyDescent="0.2">
      <c r="A71" s="6">
        <v>5510300000</v>
      </c>
      <c r="B71" s="7" t="s">
        <v>345</v>
      </c>
      <c r="C71" s="54"/>
      <c r="D71" s="28">
        <v>3200</v>
      </c>
      <c r="E71" s="28">
        <v>3200</v>
      </c>
      <c r="F71" s="60"/>
      <c r="G71" s="60">
        <f t="shared" ref="G71:G134" si="2">E71/D71*100</f>
        <v>100</v>
      </c>
      <c r="I71" s="45"/>
    </row>
    <row r="72" spans="1:9" x14ac:dyDescent="0.2">
      <c r="A72" s="6" t="s">
        <v>111</v>
      </c>
      <c r="B72" s="7" t="s">
        <v>115</v>
      </c>
      <c r="C72" s="54">
        <v>794849.2</v>
      </c>
      <c r="D72" s="28">
        <v>1158721.1000000001</v>
      </c>
      <c r="E72" s="28">
        <v>557482.30000000005</v>
      </c>
      <c r="F72" s="60">
        <f t="shared" ref="F72:F134" si="3">E72/C72*100</f>
        <v>70.13686369691257</v>
      </c>
      <c r="G72" s="60">
        <f t="shared" si="2"/>
        <v>48.111862293696042</v>
      </c>
      <c r="I72" s="45"/>
    </row>
    <row r="73" spans="1:9" ht="31.5" x14ac:dyDescent="0.2">
      <c r="A73" s="6">
        <v>5510500000</v>
      </c>
      <c r="B73" s="7" t="s">
        <v>346</v>
      </c>
      <c r="C73" s="54">
        <v>9887.6</v>
      </c>
      <c r="D73" s="28">
        <v>9887.6</v>
      </c>
      <c r="E73" s="28">
        <v>9887.6</v>
      </c>
      <c r="F73" s="60">
        <f t="shared" si="3"/>
        <v>100</v>
      </c>
      <c r="G73" s="60">
        <f t="shared" si="2"/>
        <v>100</v>
      </c>
      <c r="I73" s="45"/>
    </row>
    <row r="74" spans="1:9" x14ac:dyDescent="0.2">
      <c r="A74" s="6">
        <v>5510600000</v>
      </c>
      <c r="B74" s="7" t="s">
        <v>347</v>
      </c>
      <c r="C74" s="54">
        <v>33202.199999999997</v>
      </c>
      <c r="D74" s="28">
        <v>33202.300000000003</v>
      </c>
      <c r="E74" s="28">
        <v>33202.199999999997</v>
      </c>
      <c r="F74" s="60">
        <f t="shared" si="3"/>
        <v>100</v>
      </c>
      <c r="G74" s="60">
        <f t="shared" si="2"/>
        <v>99.99969881604585</v>
      </c>
      <c r="I74" s="45"/>
    </row>
    <row r="75" spans="1:9" ht="31.5" x14ac:dyDescent="0.2">
      <c r="A75" s="6" t="s">
        <v>112</v>
      </c>
      <c r="B75" s="7" t="s">
        <v>116</v>
      </c>
      <c r="C75" s="54">
        <v>2200</v>
      </c>
      <c r="D75" s="28"/>
      <c r="E75" s="28"/>
      <c r="F75" s="60">
        <f t="shared" si="3"/>
        <v>0</v>
      </c>
      <c r="G75" s="60"/>
      <c r="I75" s="45"/>
    </row>
    <row r="76" spans="1:9" x14ac:dyDescent="0.2">
      <c r="A76" s="6" t="s">
        <v>349</v>
      </c>
      <c r="B76" s="7" t="s">
        <v>348</v>
      </c>
      <c r="C76" s="54">
        <v>105884.7</v>
      </c>
      <c r="D76" s="28">
        <v>207884.7</v>
      </c>
      <c r="E76" s="28">
        <v>207884.7</v>
      </c>
      <c r="F76" s="60">
        <f t="shared" si="3"/>
        <v>196.33119799177788</v>
      </c>
      <c r="G76" s="60">
        <f t="shared" si="2"/>
        <v>100</v>
      </c>
      <c r="I76" s="45"/>
    </row>
    <row r="77" spans="1:9" x14ac:dyDescent="0.2">
      <c r="A77" s="6" t="s">
        <v>350</v>
      </c>
      <c r="B77" s="7" t="s">
        <v>351</v>
      </c>
      <c r="C77" s="54">
        <v>187485.5</v>
      </c>
      <c r="D77" s="28">
        <v>187060.9</v>
      </c>
      <c r="E77" s="28">
        <v>187060.9</v>
      </c>
      <c r="F77" s="60">
        <f t="shared" si="3"/>
        <v>99.773529152921157</v>
      </c>
      <c r="G77" s="60">
        <f t="shared" si="2"/>
        <v>100</v>
      </c>
      <c r="I77" s="45"/>
    </row>
    <row r="78" spans="1:9" ht="31.5" x14ac:dyDescent="0.2">
      <c r="A78" s="6" t="s">
        <v>117</v>
      </c>
      <c r="B78" s="7" t="s">
        <v>131</v>
      </c>
      <c r="C78" s="54">
        <v>38305.699999999997</v>
      </c>
      <c r="D78" s="28">
        <v>38305.699999999997</v>
      </c>
      <c r="E78" s="28">
        <v>32376.6</v>
      </c>
      <c r="F78" s="60">
        <f t="shared" si="3"/>
        <v>84.521624719036595</v>
      </c>
      <c r="G78" s="60">
        <f t="shared" si="2"/>
        <v>84.521624719036595</v>
      </c>
      <c r="I78" s="45"/>
    </row>
    <row r="79" spans="1:9" ht="31.5" x14ac:dyDescent="0.2">
      <c r="A79" s="6" t="s">
        <v>118</v>
      </c>
      <c r="B79" s="7" t="s">
        <v>132</v>
      </c>
      <c r="C79" s="54">
        <v>1200</v>
      </c>
      <c r="D79" s="28">
        <v>1398.5</v>
      </c>
      <c r="E79" s="28">
        <v>1398.5</v>
      </c>
      <c r="F79" s="60">
        <f t="shared" si="3"/>
        <v>116.54166666666667</v>
      </c>
      <c r="G79" s="60">
        <f t="shared" si="2"/>
        <v>100</v>
      </c>
      <c r="I79" s="45"/>
    </row>
    <row r="80" spans="1:9" ht="31.5" x14ac:dyDescent="0.2">
      <c r="A80" s="6" t="s">
        <v>119</v>
      </c>
      <c r="B80" s="7" t="s">
        <v>133</v>
      </c>
      <c r="C80" s="54">
        <v>136737.20000000001</v>
      </c>
      <c r="D80" s="28">
        <v>154852.29999999999</v>
      </c>
      <c r="E80" s="28">
        <v>154852.20000000001</v>
      </c>
      <c r="F80" s="60">
        <f t="shared" si="3"/>
        <v>113.24804076725282</v>
      </c>
      <c r="G80" s="60">
        <f t="shared" si="2"/>
        <v>99.999935422334715</v>
      </c>
      <c r="I80" s="45"/>
    </row>
    <row r="81" spans="1:9" x14ac:dyDescent="0.2">
      <c r="A81" s="6" t="s">
        <v>120</v>
      </c>
      <c r="B81" s="7" t="s">
        <v>134</v>
      </c>
      <c r="C81" s="54">
        <v>279886.40000000002</v>
      </c>
      <c r="D81" s="28">
        <v>299818.2</v>
      </c>
      <c r="E81" s="28">
        <v>299810.09999999998</v>
      </c>
      <c r="F81" s="60">
        <f t="shared" si="3"/>
        <v>107.11849521805988</v>
      </c>
      <c r="G81" s="60">
        <f t="shared" si="2"/>
        <v>99.997298362807854</v>
      </c>
      <c r="I81" s="45"/>
    </row>
    <row r="82" spans="1:9" x14ac:dyDescent="0.2">
      <c r="A82" s="6" t="s">
        <v>121</v>
      </c>
      <c r="B82" s="7" t="s">
        <v>135</v>
      </c>
      <c r="C82" s="54">
        <v>774473.7</v>
      </c>
      <c r="D82" s="28">
        <v>857363.1</v>
      </c>
      <c r="E82" s="28">
        <v>857362.9</v>
      </c>
      <c r="F82" s="60">
        <f t="shared" si="3"/>
        <v>110.70264877942273</v>
      </c>
      <c r="G82" s="60">
        <f t="shared" si="2"/>
        <v>99.999976672660623</v>
      </c>
      <c r="I82" s="45"/>
    </row>
    <row r="83" spans="1:9" x14ac:dyDescent="0.2">
      <c r="A83" s="6" t="s">
        <v>122</v>
      </c>
      <c r="B83" s="7" t="s">
        <v>136</v>
      </c>
      <c r="C83" s="54">
        <v>263617</v>
      </c>
      <c r="D83" s="28">
        <v>287654.5</v>
      </c>
      <c r="E83" s="28">
        <v>287654.2</v>
      </c>
      <c r="F83" s="60">
        <f t="shared" si="3"/>
        <v>109.11822833884005</v>
      </c>
      <c r="G83" s="60">
        <f t="shared" si="2"/>
        <v>99.999895708219412</v>
      </c>
      <c r="I83" s="45"/>
    </row>
    <row r="84" spans="1:9" x14ac:dyDescent="0.2">
      <c r="A84" s="6" t="s">
        <v>123</v>
      </c>
      <c r="B84" s="7" t="s">
        <v>137</v>
      </c>
      <c r="C84" s="54">
        <v>167104.70000000001</v>
      </c>
      <c r="D84" s="28">
        <v>178842.1</v>
      </c>
      <c r="E84" s="28">
        <v>178842</v>
      </c>
      <c r="F84" s="60">
        <f t="shared" si="3"/>
        <v>107.02391973415469</v>
      </c>
      <c r="G84" s="60">
        <f t="shared" si="2"/>
        <v>99.999944084754091</v>
      </c>
      <c r="I84" s="45"/>
    </row>
    <row r="85" spans="1:9" x14ac:dyDescent="0.2">
      <c r="A85" s="6" t="s">
        <v>124</v>
      </c>
      <c r="B85" s="7" t="s">
        <v>138</v>
      </c>
      <c r="C85" s="54">
        <v>226998.39999999999</v>
      </c>
      <c r="D85" s="28">
        <v>247500.7</v>
      </c>
      <c r="E85" s="28">
        <v>247492.4</v>
      </c>
      <c r="F85" s="60">
        <f t="shared" si="3"/>
        <v>109.02825746789404</v>
      </c>
      <c r="G85" s="60">
        <f t="shared" si="2"/>
        <v>99.996646474131182</v>
      </c>
      <c r="I85" s="45"/>
    </row>
    <row r="86" spans="1:9" x14ac:dyDescent="0.2">
      <c r="A86" s="6" t="s">
        <v>125</v>
      </c>
      <c r="B86" s="7" t="s">
        <v>139</v>
      </c>
      <c r="C86" s="54">
        <v>1290415.7</v>
      </c>
      <c r="D86" s="28">
        <v>1425963.2</v>
      </c>
      <c r="E86" s="28">
        <v>1425580.9</v>
      </c>
      <c r="F86" s="60">
        <f t="shared" si="3"/>
        <v>110.47454707812375</v>
      </c>
      <c r="G86" s="60">
        <f t="shared" si="2"/>
        <v>99.973190051468364</v>
      </c>
      <c r="I86" s="45"/>
    </row>
    <row r="87" spans="1:9" ht="31.5" x14ac:dyDescent="0.2">
      <c r="A87" s="6" t="s">
        <v>126</v>
      </c>
      <c r="B87" s="7" t="s">
        <v>140</v>
      </c>
      <c r="C87" s="54">
        <v>3666</v>
      </c>
      <c r="D87" s="28">
        <v>5666</v>
      </c>
      <c r="E87" s="28">
        <v>5666</v>
      </c>
      <c r="F87" s="60">
        <f t="shared" si="3"/>
        <v>154.55537370430989</v>
      </c>
      <c r="G87" s="60">
        <f t="shared" si="2"/>
        <v>100</v>
      </c>
      <c r="I87" s="45"/>
    </row>
    <row r="88" spans="1:9" x14ac:dyDescent="0.2">
      <c r="A88" s="6" t="s">
        <v>127</v>
      </c>
      <c r="B88" s="7" t="s">
        <v>141</v>
      </c>
      <c r="C88" s="54">
        <v>5510</v>
      </c>
      <c r="D88" s="28">
        <v>5410</v>
      </c>
      <c r="E88" s="28">
        <v>5410</v>
      </c>
      <c r="F88" s="60">
        <f t="shared" si="3"/>
        <v>98.185117967332118</v>
      </c>
      <c r="G88" s="60">
        <f t="shared" si="2"/>
        <v>100</v>
      </c>
      <c r="I88" s="45"/>
    </row>
    <row r="89" spans="1:9" ht="31.5" x14ac:dyDescent="0.2">
      <c r="A89" s="6" t="s">
        <v>128</v>
      </c>
      <c r="B89" s="7" t="s">
        <v>142</v>
      </c>
      <c r="C89" s="54">
        <v>46017</v>
      </c>
      <c r="D89" s="28">
        <v>46017</v>
      </c>
      <c r="E89" s="28">
        <v>46017</v>
      </c>
      <c r="F89" s="60">
        <f t="shared" si="3"/>
        <v>100</v>
      </c>
      <c r="G89" s="60">
        <f t="shared" si="2"/>
        <v>100</v>
      </c>
      <c r="I89" s="45"/>
    </row>
    <row r="90" spans="1:9" ht="17.25" customHeight="1" x14ac:dyDescent="0.2">
      <c r="A90" s="6" t="s">
        <v>129</v>
      </c>
      <c r="B90" s="7" t="s">
        <v>143</v>
      </c>
      <c r="C90" s="54">
        <v>90</v>
      </c>
      <c r="D90" s="28">
        <v>12</v>
      </c>
      <c r="E90" s="28">
        <v>12</v>
      </c>
      <c r="F90" s="60">
        <f t="shared" si="3"/>
        <v>13.333333333333334</v>
      </c>
      <c r="G90" s="60">
        <f t="shared" si="2"/>
        <v>100</v>
      </c>
      <c r="I90" s="45"/>
    </row>
    <row r="91" spans="1:9" x14ac:dyDescent="0.2">
      <c r="A91" s="6" t="s">
        <v>130</v>
      </c>
      <c r="B91" s="7" t="s">
        <v>144</v>
      </c>
      <c r="C91" s="54">
        <v>8600</v>
      </c>
      <c r="D91" s="28">
        <v>13600</v>
      </c>
      <c r="E91" s="28">
        <v>12259.2</v>
      </c>
      <c r="F91" s="60">
        <f t="shared" si="3"/>
        <v>142.54883720930235</v>
      </c>
      <c r="G91" s="60">
        <f t="shared" si="2"/>
        <v>90.141176470588235</v>
      </c>
      <c r="I91" s="45"/>
    </row>
    <row r="92" spans="1:9" ht="33" customHeight="1" x14ac:dyDescent="0.2">
      <c r="A92" s="6">
        <v>5531500000</v>
      </c>
      <c r="B92" s="7" t="s">
        <v>352</v>
      </c>
      <c r="C92" s="54"/>
      <c r="D92" s="28">
        <v>14870.2</v>
      </c>
      <c r="E92" s="28">
        <v>14870.2</v>
      </c>
      <c r="F92" s="60"/>
      <c r="G92" s="60">
        <f t="shared" si="2"/>
        <v>100</v>
      </c>
      <c r="I92" s="45"/>
    </row>
    <row r="93" spans="1:9" s="47" customFormat="1" ht="31.5" x14ac:dyDescent="0.2">
      <c r="A93" s="5">
        <v>5600000000</v>
      </c>
      <c r="B93" s="10" t="s">
        <v>42</v>
      </c>
      <c r="C93" s="17">
        <f>SUM(C94:C102)</f>
        <v>2516870.7000000007</v>
      </c>
      <c r="D93" s="17">
        <f>SUM(D94:D102)</f>
        <v>3159816.7</v>
      </c>
      <c r="E93" s="17">
        <f>SUM(E94:E102)</f>
        <v>3156304.5000000005</v>
      </c>
      <c r="F93" s="59">
        <f t="shared" si="3"/>
        <v>125.40590583378</v>
      </c>
      <c r="G93" s="59">
        <f t="shared" si="2"/>
        <v>99.888847982859261</v>
      </c>
      <c r="H93" s="46"/>
      <c r="I93" s="45"/>
    </row>
    <row r="94" spans="1:9" s="48" customFormat="1" x14ac:dyDescent="0.2">
      <c r="A94" s="24" t="s">
        <v>146</v>
      </c>
      <c r="B94" s="27" t="s">
        <v>145</v>
      </c>
      <c r="C94" s="52">
        <v>451498.9</v>
      </c>
      <c r="D94" s="28">
        <v>683559.1</v>
      </c>
      <c r="E94" s="28">
        <v>680295</v>
      </c>
      <c r="F94" s="60">
        <f t="shared" si="3"/>
        <v>150.67478569715229</v>
      </c>
      <c r="G94" s="60">
        <f t="shared" si="2"/>
        <v>99.522484595699183</v>
      </c>
      <c r="I94" s="45"/>
    </row>
    <row r="95" spans="1:9" s="48" customFormat="1" x14ac:dyDescent="0.2">
      <c r="A95" s="24" t="s">
        <v>353</v>
      </c>
      <c r="B95" s="27" t="s">
        <v>354</v>
      </c>
      <c r="C95" s="52">
        <v>79943.3</v>
      </c>
      <c r="D95" s="28">
        <v>159268.79999999999</v>
      </c>
      <c r="E95" s="28">
        <v>159268.79999999999</v>
      </c>
      <c r="F95" s="60">
        <f t="shared" si="3"/>
        <v>199.22720227961565</v>
      </c>
      <c r="G95" s="60">
        <f t="shared" si="2"/>
        <v>100</v>
      </c>
      <c r="I95" s="45"/>
    </row>
    <row r="96" spans="1:9" s="48" customFormat="1" x14ac:dyDescent="0.2">
      <c r="A96" s="24" t="s">
        <v>148</v>
      </c>
      <c r="B96" s="27" t="s">
        <v>155</v>
      </c>
      <c r="C96" s="52">
        <v>1769590.1</v>
      </c>
      <c r="D96" s="28">
        <v>2049035.4</v>
      </c>
      <c r="E96" s="28">
        <v>2049035.2</v>
      </c>
      <c r="F96" s="60">
        <f t="shared" si="3"/>
        <v>115.79151578662199</v>
      </c>
      <c r="G96" s="60">
        <f t="shared" si="2"/>
        <v>99.999990239309682</v>
      </c>
      <c r="I96" s="45"/>
    </row>
    <row r="97" spans="1:9" s="48" customFormat="1" x14ac:dyDescent="0.2">
      <c r="A97" s="24" t="s">
        <v>149</v>
      </c>
      <c r="B97" s="27" t="s">
        <v>156</v>
      </c>
      <c r="C97" s="52">
        <v>125177.9</v>
      </c>
      <c r="D97" s="28">
        <v>178081.1</v>
      </c>
      <c r="E97" s="28">
        <v>178081.1</v>
      </c>
      <c r="F97" s="60">
        <f t="shared" si="3"/>
        <v>142.2624121350494</v>
      </c>
      <c r="G97" s="60">
        <f t="shared" si="2"/>
        <v>100</v>
      </c>
      <c r="I97" s="45"/>
    </row>
    <row r="98" spans="1:9" s="48" customFormat="1" ht="31.5" x14ac:dyDescent="0.2">
      <c r="A98" s="24" t="s">
        <v>150</v>
      </c>
      <c r="B98" s="27" t="s">
        <v>157</v>
      </c>
      <c r="C98" s="52">
        <v>19016.7</v>
      </c>
      <c r="D98" s="28">
        <v>22023.200000000001</v>
      </c>
      <c r="E98" s="28">
        <v>21920.2</v>
      </c>
      <c r="F98" s="60">
        <f t="shared" si="3"/>
        <v>115.26815903916032</v>
      </c>
      <c r="G98" s="60">
        <f t="shared" si="2"/>
        <v>99.532311380725787</v>
      </c>
      <c r="I98" s="45"/>
    </row>
    <row r="99" spans="1:9" ht="31.5" customHeight="1" x14ac:dyDescent="0.2">
      <c r="A99" s="6" t="s">
        <v>151</v>
      </c>
      <c r="B99" s="7" t="s">
        <v>158</v>
      </c>
      <c r="C99" s="54">
        <v>9600.9</v>
      </c>
      <c r="D99" s="28"/>
      <c r="E99" s="28"/>
      <c r="F99" s="60">
        <f t="shared" si="3"/>
        <v>0</v>
      </c>
      <c r="G99" s="60"/>
      <c r="I99" s="45"/>
    </row>
    <row r="100" spans="1:9" ht="31.5" x14ac:dyDescent="0.2">
      <c r="A100" s="6" t="s">
        <v>152</v>
      </c>
      <c r="B100" s="7" t="s">
        <v>159</v>
      </c>
      <c r="C100" s="54">
        <v>18482.2</v>
      </c>
      <c r="D100" s="28">
        <v>17952.2</v>
      </c>
      <c r="E100" s="28">
        <v>17947.7</v>
      </c>
      <c r="F100" s="60">
        <f t="shared" si="3"/>
        <v>97.108028265033383</v>
      </c>
      <c r="G100" s="60">
        <f t="shared" si="2"/>
        <v>99.974933434342304</v>
      </c>
      <c r="I100" s="45"/>
    </row>
    <row r="101" spans="1:9" ht="31.5" x14ac:dyDescent="0.2">
      <c r="A101" s="6" t="s">
        <v>153</v>
      </c>
      <c r="B101" s="7" t="s">
        <v>160</v>
      </c>
      <c r="C101" s="54">
        <v>2204.6</v>
      </c>
      <c r="D101" s="28">
        <v>867.1</v>
      </c>
      <c r="E101" s="28">
        <v>867.1</v>
      </c>
      <c r="F101" s="60">
        <f t="shared" si="3"/>
        <v>39.331397986029216</v>
      </c>
      <c r="G101" s="60">
        <f t="shared" si="2"/>
        <v>100</v>
      </c>
      <c r="I101" s="45"/>
    </row>
    <row r="102" spans="1:9" ht="31.5" x14ac:dyDescent="0.2">
      <c r="A102" s="6" t="s">
        <v>154</v>
      </c>
      <c r="B102" s="7" t="s">
        <v>161</v>
      </c>
      <c r="C102" s="54">
        <v>41356.1</v>
      </c>
      <c r="D102" s="28">
        <v>49029.8</v>
      </c>
      <c r="E102" s="28">
        <v>48889.4</v>
      </c>
      <c r="F102" s="60">
        <f t="shared" si="3"/>
        <v>118.21569248551</v>
      </c>
      <c r="G102" s="60">
        <f t="shared" si="2"/>
        <v>99.713643539235321</v>
      </c>
      <c r="I102" s="45"/>
    </row>
    <row r="103" spans="1:9" ht="31.5" x14ac:dyDescent="0.2">
      <c r="A103" s="9">
        <v>5700000000</v>
      </c>
      <c r="B103" s="21" t="s">
        <v>6</v>
      </c>
      <c r="C103" s="17">
        <f>SUM(C104:C110)-0.1</f>
        <v>2924561.6999999997</v>
      </c>
      <c r="D103" s="17">
        <f>SUM(D104:D110)</f>
        <v>3037058.8999999994</v>
      </c>
      <c r="E103" s="17">
        <f>SUM(E104:E110)</f>
        <v>3036993.8</v>
      </c>
      <c r="F103" s="59">
        <f t="shared" si="3"/>
        <v>103.84440854846729</v>
      </c>
      <c r="G103" s="59">
        <f t="shared" si="2"/>
        <v>99.997856478845378</v>
      </c>
      <c r="H103" s="20"/>
      <c r="I103" s="45"/>
    </row>
    <row r="104" spans="1:9" x14ac:dyDescent="0.2">
      <c r="A104" s="24" t="s">
        <v>177</v>
      </c>
      <c r="B104" s="22" t="s">
        <v>183</v>
      </c>
      <c r="C104" s="52">
        <v>1695381.9</v>
      </c>
      <c r="D104" s="28">
        <v>1873022.4</v>
      </c>
      <c r="E104" s="28">
        <v>1873022.4</v>
      </c>
      <c r="F104" s="60">
        <f t="shared" si="3"/>
        <v>110.47790471279657</v>
      </c>
      <c r="G104" s="60">
        <f t="shared" si="2"/>
        <v>100</v>
      </c>
      <c r="I104" s="45"/>
    </row>
    <row r="105" spans="1:9" x14ac:dyDescent="0.2">
      <c r="A105" s="24" t="s">
        <v>178</v>
      </c>
      <c r="B105" s="22" t="s">
        <v>184</v>
      </c>
      <c r="C105" s="52">
        <v>1776.6</v>
      </c>
      <c r="D105" s="28">
        <v>11797.4</v>
      </c>
      <c r="E105" s="28">
        <v>11797.3</v>
      </c>
      <c r="F105" s="60">
        <f t="shared" si="3"/>
        <v>664.03805020826303</v>
      </c>
      <c r="G105" s="60">
        <f t="shared" si="2"/>
        <v>99.999152355603769</v>
      </c>
      <c r="I105" s="45"/>
    </row>
    <row r="106" spans="1:9" x14ac:dyDescent="0.2">
      <c r="A106" s="24" t="s">
        <v>179</v>
      </c>
      <c r="B106" s="22" t="s">
        <v>185</v>
      </c>
      <c r="C106" s="52">
        <v>63558.8</v>
      </c>
      <c r="D106" s="28">
        <v>63558.8</v>
      </c>
      <c r="E106" s="28">
        <v>63558.8</v>
      </c>
      <c r="F106" s="60">
        <f t="shared" si="3"/>
        <v>100</v>
      </c>
      <c r="G106" s="60">
        <f t="shared" si="2"/>
        <v>100</v>
      </c>
      <c r="I106" s="45"/>
    </row>
    <row r="107" spans="1:9" ht="31.5" x14ac:dyDescent="0.2">
      <c r="A107" s="6" t="s">
        <v>180</v>
      </c>
      <c r="B107" s="7" t="s">
        <v>323</v>
      </c>
      <c r="C107" s="54">
        <v>377166.2</v>
      </c>
      <c r="D107" s="28">
        <v>298983</v>
      </c>
      <c r="E107" s="28">
        <v>298982.40000000002</v>
      </c>
      <c r="F107" s="60">
        <f t="shared" si="3"/>
        <v>79.270729985878901</v>
      </c>
      <c r="G107" s="60">
        <f t="shared" si="2"/>
        <v>99.999799319693778</v>
      </c>
      <c r="I107" s="45"/>
    </row>
    <row r="108" spans="1:9" x14ac:dyDescent="0.2">
      <c r="A108" s="6" t="s">
        <v>181</v>
      </c>
      <c r="B108" s="7" t="s">
        <v>310</v>
      </c>
      <c r="C108" s="54">
        <v>1235.0999999999999</v>
      </c>
      <c r="D108" s="28">
        <v>311.60000000000002</v>
      </c>
      <c r="E108" s="28">
        <v>311.60000000000002</v>
      </c>
      <c r="F108" s="60">
        <f t="shared" si="3"/>
        <v>25.22872641891345</v>
      </c>
      <c r="G108" s="60">
        <f t="shared" si="2"/>
        <v>100</v>
      </c>
      <c r="I108" s="45"/>
    </row>
    <row r="109" spans="1:9" x14ac:dyDescent="0.2">
      <c r="A109" s="6" t="s">
        <v>355</v>
      </c>
      <c r="B109" s="7" t="s">
        <v>356</v>
      </c>
      <c r="C109" s="54">
        <v>3635</v>
      </c>
      <c r="D109" s="28">
        <v>952.8</v>
      </c>
      <c r="E109" s="28">
        <v>952.8</v>
      </c>
      <c r="F109" s="60">
        <f t="shared" si="3"/>
        <v>26.211829436038514</v>
      </c>
      <c r="G109" s="60">
        <f t="shared" si="2"/>
        <v>100</v>
      </c>
      <c r="I109" s="45"/>
    </row>
    <row r="110" spans="1:9" ht="31.5" x14ac:dyDescent="0.2">
      <c r="A110" s="6" t="s">
        <v>182</v>
      </c>
      <c r="B110" s="7" t="s">
        <v>186</v>
      </c>
      <c r="C110" s="54">
        <v>781808.2</v>
      </c>
      <c r="D110" s="28">
        <v>788432.9</v>
      </c>
      <c r="E110" s="28">
        <v>788368.5</v>
      </c>
      <c r="F110" s="60">
        <f t="shared" si="3"/>
        <v>100.83911885293605</v>
      </c>
      <c r="G110" s="60">
        <f t="shared" si="2"/>
        <v>99.991831898440566</v>
      </c>
      <c r="I110" s="45"/>
    </row>
    <row r="111" spans="1:9" ht="31.5" x14ac:dyDescent="0.2">
      <c r="A111" s="5">
        <v>5800000000</v>
      </c>
      <c r="B111" s="21" t="s">
        <v>162</v>
      </c>
      <c r="C111" s="17">
        <f>SUM(C112:C121)</f>
        <v>1222289.1000000001</v>
      </c>
      <c r="D111" s="17">
        <f>SUM(D112:D121)+0.1</f>
        <v>2036050.5</v>
      </c>
      <c r="E111" s="17">
        <f>SUM(E112:E121)</f>
        <v>2036049.9</v>
      </c>
      <c r="F111" s="59">
        <f t="shared" si="3"/>
        <v>166.57678613022074</v>
      </c>
      <c r="G111" s="59">
        <f t="shared" si="2"/>
        <v>99.999970531182797</v>
      </c>
      <c r="H111" s="20"/>
      <c r="I111" s="45"/>
    </row>
    <row r="112" spans="1:9" x14ac:dyDescent="0.2">
      <c r="A112" s="24" t="s">
        <v>163</v>
      </c>
      <c r="B112" s="22" t="s">
        <v>165</v>
      </c>
      <c r="C112" s="52"/>
      <c r="D112" s="28">
        <v>1566.4</v>
      </c>
      <c r="E112" s="28">
        <v>1566.4</v>
      </c>
      <c r="F112" s="60"/>
      <c r="G112" s="60">
        <f t="shared" si="2"/>
        <v>100</v>
      </c>
      <c r="I112" s="45"/>
    </row>
    <row r="113" spans="1:9" x14ac:dyDescent="0.2">
      <c r="A113" s="24" t="s">
        <v>164</v>
      </c>
      <c r="B113" s="22" t="s">
        <v>166</v>
      </c>
      <c r="C113" s="52">
        <v>441856.9</v>
      </c>
      <c r="D113" s="28">
        <v>1146010.2</v>
      </c>
      <c r="E113" s="28">
        <v>1146010.3</v>
      </c>
      <c r="F113" s="60">
        <f t="shared" si="3"/>
        <v>259.362318433864</v>
      </c>
      <c r="G113" s="60">
        <f t="shared" si="2"/>
        <v>100.00000872592582</v>
      </c>
      <c r="I113" s="45"/>
    </row>
    <row r="114" spans="1:9" x14ac:dyDescent="0.2">
      <c r="A114" s="24" t="s">
        <v>357</v>
      </c>
      <c r="B114" s="22" t="s">
        <v>358</v>
      </c>
      <c r="C114" s="52"/>
      <c r="D114" s="28">
        <v>18098.099999999999</v>
      </c>
      <c r="E114" s="28">
        <v>18098.099999999999</v>
      </c>
      <c r="F114" s="60"/>
      <c r="G114" s="60">
        <f t="shared" si="2"/>
        <v>100</v>
      </c>
      <c r="I114" s="45"/>
    </row>
    <row r="115" spans="1:9" ht="31.5" x14ac:dyDescent="0.2">
      <c r="A115" s="6" t="s">
        <v>360</v>
      </c>
      <c r="B115" s="7" t="s">
        <v>359</v>
      </c>
      <c r="C115" s="54"/>
      <c r="D115" s="28">
        <v>17061</v>
      </c>
      <c r="E115" s="28">
        <v>17061</v>
      </c>
      <c r="F115" s="60"/>
      <c r="G115" s="60">
        <f t="shared" si="2"/>
        <v>100</v>
      </c>
      <c r="I115" s="45"/>
    </row>
    <row r="116" spans="1:9" x14ac:dyDescent="0.2">
      <c r="A116" s="6" t="s">
        <v>362</v>
      </c>
      <c r="B116" s="7" t="s">
        <v>361</v>
      </c>
      <c r="C116" s="54">
        <v>16925</v>
      </c>
      <c r="D116" s="28">
        <v>16925</v>
      </c>
      <c r="E116" s="28">
        <v>16925</v>
      </c>
      <c r="F116" s="60">
        <f t="shared" si="3"/>
        <v>100</v>
      </c>
      <c r="G116" s="60">
        <f t="shared" si="2"/>
        <v>100</v>
      </c>
      <c r="I116" s="45"/>
    </row>
    <row r="117" spans="1:9" ht="31.5" x14ac:dyDescent="0.2">
      <c r="A117" s="6" t="s">
        <v>167</v>
      </c>
      <c r="B117" s="7" t="s">
        <v>172</v>
      </c>
      <c r="C117" s="54">
        <v>63896.6</v>
      </c>
      <c r="D117" s="28">
        <v>66536.399999999994</v>
      </c>
      <c r="E117" s="28">
        <v>66536.399999999994</v>
      </c>
      <c r="F117" s="60">
        <f t="shared" si="3"/>
        <v>104.13136223210624</v>
      </c>
      <c r="G117" s="60">
        <f t="shared" si="2"/>
        <v>100</v>
      </c>
      <c r="I117" s="45"/>
    </row>
    <row r="118" spans="1:9" ht="31.5" x14ac:dyDescent="0.2">
      <c r="A118" s="6" t="s">
        <v>168</v>
      </c>
      <c r="B118" s="7" t="s">
        <v>173</v>
      </c>
      <c r="C118" s="54">
        <v>44744.4</v>
      </c>
      <c r="D118" s="28">
        <v>33804</v>
      </c>
      <c r="E118" s="28">
        <v>33804</v>
      </c>
      <c r="F118" s="60">
        <f t="shared" si="3"/>
        <v>75.549118995896691</v>
      </c>
      <c r="G118" s="60">
        <f t="shared" si="2"/>
        <v>100</v>
      </c>
      <c r="I118" s="45"/>
    </row>
    <row r="119" spans="1:9" ht="31.5" x14ac:dyDescent="0.2">
      <c r="A119" s="6" t="s">
        <v>169</v>
      </c>
      <c r="B119" s="7" t="s">
        <v>174</v>
      </c>
      <c r="C119" s="54">
        <v>3160.9</v>
      </c>
      <c r="D119" s="28">
        <v>3160.5</v>
      </c>
      <c r="E119" s="28">
        <v>3160.4</v>
      </c>
      <c r="F119" s="60">
        <f t="shared" si="3"/>
        <v>99.984181720396094</v>
      </c>
      <c r="G119" s="60">
        <f t="shared" si="2"/>
        <v>99.996835943679798</v>
      </c>
      <c r="I119" s="45"/>
    </row>
    <row r="120" spans="1:9" x14ac:dyDescent="0.2">
      <c r="A120" s="6" t="s">
        <v>170</v>
      </c>
      <c r="B120" s="7" t="s">
        <v>175</v>
      </c>
      <c r="C120" s="54">
        <v>31020</v>
      </c>
      <c r="D120" s="28">
        <v>82665.3</v>
      </c>
      <c r="E120" s="28">
        <v>82665.2</v>
      </c>
      <c r="F120" s="60">
        <f t="shared" si="3"/>
        <v>266.49000644745325</v>
      </c>
      <c r="G120" s="60">
        <f t="shared" si="2"/>
        <v>99.999879030258157</v>
      </c>
      <c r="I120" s="45"/>
    </row>
    <row r="121" spans="1:9" ht="31.5" x14ac:dyDescent="0.2">
      <c r="A121" s="6" t="s">
        <v>171</v>
      </c>
      <c r="B121" s="7" t="s">
        <v>176</v>
      </c>
      <c r="C121" s="54">
        <v>620685.30000000005</v>
      </c>
      <c r="D121" s="28">
        <v>650223.5</v>
      </c>
      <c r="E121" s="28">
        <v>650223.1</v>
      </c>
      <c r="F121" s="60">
        <f t="shared" si="3"/>
        <v>104.75890116940096</v>
      </c>
      <c r="G121" s="60">
        <f t="shared" si="2"/>
        <v>99.999938482690951</v>
      </c>
      <c r="I121" s="45"/>
    </row>
    <row r="122" spans="1:9" s="47" customFormat="1" x14ac:dyDescent="0.2">
      <c r="A122" s="9">
        <v>5900000000</v>
      </c>
      <c r="B122" s="10" t="s">
        <v>7</v>
      </c>
      <c r="C122" s="17">
        <f>SUM(C123:C143)</f>
        <v>30052773.200000003</v>
      </c>
      <c r="D122" s="17">
        <f>SUM(D123:D143)+0.1</f>
        <v>34290729.400000006</v>
      </c>
      <c r="E122" s="17">
        <f>SUM(E123:E143)</f>
        <v>33802864.699999996</v>
      </c>
      <c r="F122" s="59">
        <f t="shared" si="3"/>
        <v>112.47835424386057</v>
      </c>
      <c r="G122" s="59">
        <f t="shared" si="2"/>
        <v>98.577269400399487</v>
      </c>
      <c r="H122" s="46"/>
      <c r="I122" s="45"/>
    </row>
    <row r="123" spans="1:9" x14ac:dyDescent="0.2">
      <c r="A123" s="24" t="s">
        <v>187</v>
      </c>
      <c r="B123" s="27" t="s">
        <v>198</v>
      </c>
      <c r="C123" s="52">
        <v>38697.599999999999</v>
      </c>
      <c r="D123" s="28">
        <v>50791</v>
      </c>
      <c r="E123" s="28">
        <v>50791</v>
      </c>
      <c r="F123" s="60">
        <f t="shared" si="3"/>
        <v>131.25103365583394</v>
      </c>
      <c r="G123" s="60">
        <f t="shared" si="2"/>
        <v>100</v>
      </c>
      <c r="I123" s="45"/>
    </row>
    <row r="124" spans="1:9" x14ac:dyDescent="0.2">
      <c r="A124" s="24" t="s">
        <v>188</v>
      </c>
      <c r="B124" s="27" t="s">
        <v>200</v>
      </c>
      <c r="C124" s="52">
        <v>86450</v>
      </c>
      <c r="D124" s="28">
        <v>1015789.9</v>
      </c>
      <c r="E124" s="28">
        <v>984270.9</v>
      </c>
      <c r="F124" s="60">
        <f t="shared" si="3"/>
        <v>1138.5435511856565</v>
      </c>
      <c r="G124" s="60">
        <f t="shared" si="2"/>
        <v>96.89709456650435</v>
      </c>
      <c r="I124" s="45"/>
    </row>
    <row r="125" spans="1:9" x14ac:dyDescent="0.2">
      <c r="A125" s="24" t="s">
        <v>363</v>
      </c>
      <c r="B125" s="27" t="s">
        <v>203</v>
      </c>
      <c r="C125" s="52">
        <v>2913128.4</v>
      </c>
      <c r="D125" s="28">
        <v>3246943.3</v>
      </c>
      <c r="E125" s="28">
        <v>3022894</v>
      </c>
      <c r="F125" s="60">
        <f t="shared" si="3"/>
        <v>103.76796299126396</v>
      </c>
      <c r="G125" s="60">
        <f t="shared" si="2"/>
        <v>93.099685479570908</v>
      </c>
      <c r="I125" s="45"/>
    </row>
    <row r="126" spans="1:9" x14ac:dyDescent="0.2">
      <c r="A126" s="29" t="s">
        <v>391</v>
      </c>
      <c r="B126" s="27" t="s">
        <v>202</v>
      </c>
      <c r="C126" s="52">
        <v>275614.59999999998</v>
      </c>
      <c r="D126" s="28">
        <v>275614.59999999998</v>
      </c>
      <c r="E126" s="28">
        <v>314089.3</v>
      </c>
      <c r="F126" s="60">
        <f t="shared" si="3"/>
        <v>113.95960155956905</v>
      </c>
      <c r="G126" s="60">
        <f t="shared" si="2"/>
        <v>113.95960155956905</v>
      </c>
      <c r="I126" s="45"/>
    </row>
    <row r="127" spans="1:9" x14ac:dyDescent="0.2">
      <c r="A127" s="29" t="s">
        <v>392</v>
      </c>
      <c r="B127" s="27" t="s">
        <v>199</v>
      </c>
      <c r="C127" s="52">
        <v>160549</v>
      </c>
      <c r="D127" s="28">
        <v>160560.79999999999</v>
      </c>
      <c r="E127" s="28">
        <v>160448</v>
      </c>
      <c r="F127" s="60">
        <f t="shared" si="3"/>
        <v>99.937090856996917</v>
      </c>
      <c r="G127" s="60">
        <f t="shared" si="2"/>
        <v>99.929746239430813</v>
      </c>
      <c r="I127" s="45"/>
    </row>
    <row r="128" spans="1:9" ht="18.75" customHeight="1" x14ac:dyDescent="0.2">
      <c r="A128" s="24" t="s">
        <v>365</v>
      </c>
      <c r="B128" s="27" t="s">
        <v>364</v>
      </c>
      <c r="C128" s="52">
        <v>82875.8</v>
      </c>
      <c r="D128" s="28">
        <v>82875.8</v>
      </c>
      <c r="E128" s="28">
        <v>82868.899999999994</v>
      </c>
      <c r="F128" s="60">
        <f t="shared" si="3"/>
        <v>99.99167428851365</v>
      </c>
      <c r="G128" s="60">
        <f t="shared" si="2"/>
        <v>99.99167428851365</v>
      </c>
      <c r="I128" s="45"/>
    </row>
    <row r="129" spans="1:9" x14ac:dyDescent="0.2">
      <c r="A129" s="24" t="s">
        <v>366</v>
      </c>
      <c r="B129" s="27" t="s">
        <v>367</v>
      </c>
      <c r="C129" s="52">
        <v>227233.5</v>
      </c>
      <c r="D129" s="28">
        <v>834829.7</v>
      </c>
      <c r="E129" s="28">
        <v>834829.7</v>
      </c>
      <c r="F129" s="60">
        <f t="shared" si="3"/>
        <v>367.38847925151879</v>
      </c>
      <c r="G129" s="60">
        <f t="shared" si="2"/>
        <v>100</v>
      </c>
      <c r="I129" s="45"/>
    </row>
    <row r="130" spans="1:9" x14ac:dyDescent="0.2">
      <c r="A130" s="29" t="s">
        <v>393</v>
      </c>
      <c r="B130" s="27" t="s">
        <v>201</v>
      </c>
      <c r="C130" s="52">
        <v>51856.1</v>
      </c>
      <c r="D130" s="28">
        <v>51856.1</v>
      </c>
      <c r="E130" s="28">
        <v>51649.5</v>
      </c>
      <c r="F130" s="60">
        <f t="shared" si="3"/>
        <v>99.601589784036975</v>
      </c>
      <c r="G130" s="60">
        <f t="shared" si="2"/>
        <v>99.601589784036975</v>
      </c>
      <c r="I130" s="45"/>
    </row>
    <row r="131" spans="1:9" x14ac:dyDescent="0.2">
      <c r="A131" s="24" t="s">
        <v>369</v>
      </c>
      <c r="B131" s="27" t="s">
        <v>368</v>
      </c>
      <c r="C131" s="52">
        <v>27751.8</v>
      </c>
      <c r="D131" s="28">
        <v>27751.8</v>
      </c>
      <c r="E131" s="28">
        <v>5625.5</v>
      </c>
      <c r="F131" s="60">
        <f t="shared" si="3"/>
        <v>20.270757212144801</v>
      </c>
      <c r="G131" s="60">
        <f t="shared" si="2"/>
        <v>20.270757212144801</v>
      </c>
      <c r="I131" s="45"/>
    </row>
    <row r="132" spans="1:9" x14ac:dyDescent="0.2">
      <c r="A132" s="24" t="s">
        <v>371</v>
      </c>
      <c r="B132" s="27" t="s">
        <v>370</v>
      </c>
      <c r="C132" s="52"/>
      <c r="D132" s="28">
        <v>40936.699999999997</v>
      </c>
      <c r="E132" s="28">
        <v>40782</v>
      </c>
      <c r="F132" s="60"/>
      <c r="G132" s="60">
        <f t="shared" si="2"/>
        <v>99.622099485302925</v>
      </c>
      <c r="I132" s="45"/>
    </row>
    <row r="133" spans="1:9" x14ac:dyDescent="0.2">
      <c r="A133" s="24" t="s">
        <v>394</v>
      </c>
      <c r="B133" s="27" t="s">
        <v>333</v>
      </c>
      <c r="C133" s="52">
        <v>94755.1</v>
      </c>
      <c r="D133" s="28"/>
      <c r="E133" s="28"/>
      <c r="F133" s="60">
        <f t="shared" si="3"/>
        <v>0</v>
      </c>
      <c r="G133" s="60"/>
      <c r="I133" s="45"/>
    </row>
    <row r="134" spans="1:9" x14ac:dyDescent="0.25">
      <c r="A134" s="24" t="s">
        <v>373</v>
      </c>
      <c r="B134" s="57" t="s">
        <v>372</v>
      </c>
      <c r="C134" s="58">
        <v>506509.7</v>
      </c>
      <c r="D134" s="28">
        <v>506509.7</v>
      </c>
      <c r="E134" s="28">
        <v>506504.5</v>
      </c>
      <c r="F134" s="60">
        <f t="shared" si="3"/>
        <v>99.998973366156662</v>
      </c>
      <c r="G134" s="60">
        <f t="shared" si="2"/>
        <v>99.998973366156662</v>
      </c>
      <c r="I134" s="45"/>
    </row>
    <row r="135" spans="1:9" x14ac:dyDescent="0.2">
      <c r="A135" s="24" t="s">
        <v>189</v>
      </c>
      <c r="B135" s="27" t="s">
        <v>204</v>
      </c>
      <c r="C135" s="52">
        <v>500837.2</v>
      </c>
      <c r="D135" s="28">
        <v>500859.6</v>
      </c>
      <c r="E135" s="28">
        <v>500859.6</v>
      </c>
      <c r="F135" s="60">
        <f t="shared" ref="F135:F198" si="4">E135/C135*100</f>
        <v>100.00447251122719</v>
      </c>
      <c r="G135" s="60">
        <f t="shared" ref="G135:G197" si="5">E135/D135*100</f>
        <v>100</v>
      </c>
      <c r="I135" s="45"/>
    </row>
    <row r="136" spans="1:9" x14ac:dyDescent="0.2">
      <c r="A136" s="24" t="s">
        <v>190</v>
      </c>
      <c r="B136" s="27" t="s">
        <v>205</v>
      </c>
      <c r="C136" s="52">
        <v>19859098.100000001</v>
      </c>
      <c r="D136" s="28">
        <v>20382451</v>
      </c>
      <c r="E136" s="28">
        <v>20244819.800000001</v>
      </c>
      <c r="F136" s="60">
        <f t="shared" si="4"/>
        <v>101.94229213259185</v>
      </c>
      <c r="G136" s="60">
        <f t="shared" si="5"/>
        <v>99.324756379887774</v>
      </c>
      <c r="I136" s="45"/>
    </row>
    <row r="137" spans="1:9" ht="31.5" x14ac:dyDescent="0.2">
      <c r="A137" s="24" t="s">
        <v>191</v>
      </c>
      <c r="B137" s="27" t="s">
        <v>206</v>
      </c>
      <c r="C137" s="52">
        <v>84271.6</v>
      </c>
      <c r="D137" s="28">
        <v>84091.5</v>
      </c>
      <c r="E137" s="28">
        <v>84089</v>
      </c>
      <c r="F137" s="60">
        <f t="shared" si="4"/>
        <v>99.783319647425699</v>
      </c>
      <c r="G137" s="60">
        <f t="shared" si="5"/>
        <v>99.997027047918039</v>
      </c>
      <c r="I137" s="45"/>
    </row>
    <row r="138" spans="1:9" x14ac:dyDescent="0.2">
      <c r="A138" s="24" t="s">
        <v>192</v>
      </c>
      <c r="B138" s="27" t="s">
        <v>207</v>
      </c>
      <c r="C138" s="52">
        <v>127064.7</v>
      </c>
      <c r="D138" s="28">
        <v>127064.7</v>
      </c>
      <c r="E138" s="28">
        <v>127064.7</v>
      </c>
      <c r="F138" s="60">
        <f t="shared" si="4"/>
        <v>100</v>
      </c>
      <c r="G138" s="60">
        <f t="shared" si="5"/>
        <v>100</v>
      </c>
      <c r="I138" s="45"/>
    </row>
    <row r="139" spans="1:9" x14ac:dyDescent="0.2">
      <c r="A139" s="24" t="s">
        <v>193</v>
      </c>
      <c r="B139" s="27" t="s">
        <v>208</v>
      </c>
      <c r="C139" s="52">
        <v>79984.600000000006</v>
      </c>
      <c r="D139" s="28">
        <v>180211.6</v>
      </c>
      <c r="E139" s="28">
        <v>180211.5</v>
      </c>
      <c r="F139" s="60">
        <f t="shared" si="4"/>
        <v>225.30774674124768</v>
      </c>
      <c r="G139" s="60">
        <f t="shared" si="5"/>
        <v>99.999944509676396</v>
      </c>
      <c r="I139" s="45"/>
    </row>
    <row r="140" spans="1:9" ht="31.5" x14ac:dyDescent="0.2">
      <c r="A140" s="24" t="s">
        <v>194</v>
      </c>
      <c r="B140" s="27" t="s">
        <v>209</v>
      </c>
      <c r="C140" s="52">
        <v>3568994.4</v>
      </c>
      <c r="D140" s="28">
        <v>5363994.7</v>
      </c>
      <c r="E140" s="28">
        <v>5267190.5999999996</v>
      </c>
      <c r="F140" s="60">
        <f t="shared" si="4"/>
        <v>147.58192391672006</v>
      </c>
      <c r="G140" s="60">
        <f t="shared" si="5"/>
        <v>98.1952983659734</v>
      </c>
      <c r="I140" s="45"/>
    </row>
    <row r="141" spans="1:9" x14ac:dyDescent="0.2">
      <c r="A141" s="24" t="s">
        <v>195</v>
      </c>
      <c r="B141" s="27" t="s">
        <v>210</v>
      </c>
      <c r="C141" s="52">
        <v>1215702.8</v>
      </c>
      <c r="D141" s="28">
        <v>1209405.3999999999</v>
      </c>
      <c r="E141" s="28">
        <v>1197971.8</v>
      </c>
      <c r="F141" s="60">
        <f t="shared" si="4"/>
        <v>98.541502084226508</v>
      </c>
      <c r="G141" s="60">
        <f t="shared" si="5"/>
        <v>99.054609810738413</v>
      </c>
      <c r="I141" s="45"/>
    </row>
    <row r="142" spans="1:9" x14ac:dyDescent="0.2">
      <c r="A142" s="24" t="s">
        <v>196</v>
      </c>
      <c r="B142" s="27" t="s">
        <v>211</v>
      </c>
      <c r="C142" s="52">
        <v>3354.4</v>
      </c>
      <c r="D142" s="28">
        <v>1963.7</v>
      </c>
      <c r="E142" s="28">
        <v>1014.9</v>
      </c>
      <c r="F142" s="60">
        <f t="shared" si="4"/>
        <v>30.255783448604816</v>
      </c>
      <c r="G142" s="60">
        <f t="shared" si="5"/>
        <v>51.683047308652029</v>
      </c>
      <c r="I142" s="45"/>
    </row>
    <row r="143" spans="1:9" ht="31.5" x14ac:dyDescent="0.2">
      <c r="A143" s="6" t="s">
        <v>197</v>
      </c>
      <c r="B143" s="7" t="s">
        <v>212</v>
      </c>
      <c r="C143" s="54">
        <v>148043.79999999999</v>
      </c>
      <c r="D143" s="18">
        <v>146227.70000000001</v>
      </c>
      <c r="E143" s="28">
        <v>144889.5</v>
      </c>
      <c r="F143" s="60">
        <f t="shared" si="4"/>
        <v>97.869346774400555</v>
      </c>
      <c r="G143" s="60">
        <f t="shared" si="5"/>
        <v>99.08485191246254</v>
      </c>
      <c r="I143" s="45"/>
    </row>
    <row r="144" spans="1:9" s="47" customFormat="1" x14ac:dyDescent="0.2">
      <c r="A144" s="9">
        <v>6000000000</v>
      </c>
      <c r="B144" s="8" t="s">
        <v>9</v>
      </c>
      <c r="C144" s="17">
        <f>SUM(C145:C152)</f>
        <v>19272360</v>
      </c>
      <c r="D144" s="17">
        <f>SUM(D145:D152)-0.1</f>
        <v>27229910.699999999</v>
      </c>
      <c r="E144" s="17">
        <f>SUM(E145:E152)</f>
        <v>26772905.800000001</v>
      </c>
      <c r="F144" s="59">
        <f t="shared" si="4"/>
        <v>138.91866797838978</v>
      </c>
      <c r="G144" s="59">
        <f t="shared" si="5"/>
        <v>98.321680504078927</v>
      </c>
      <c r="H144" s="46"/>
      <c r="I144" s="45"/>
    </row>
    <row r="145" spans="1:9" x14ac:dyDescent="0.2">
      <c r="A145" s="29">
        <v>6010100000</v>
      </c>
      <c r="B145" s="25" t="s">
        <v>374</v>
      </c>
      <c r="C145" s="52">
        <v>72000</v>
      </c>
      <c r="D145" s="28">
        <v>72000</v>
      </c>
      <c r="E145" s="28">
        <v>72000</v>
      </c>
      <c r="F145" s="60">
        <f t="shared" si="4"/>
        <v>100</v>
      </c>
      <c r="G145" s="60">
        <f t="shared" si="5"/>
        <v>100</v>
      </c>
      <c r="H145" s="20"/>
      <c r="I145" s="50"/>
    </row>
    <row r="146" spans="1:9" ht="31.5" x14ac:dyDescent="0.2">
      <c r="A146" s="29" t="s">
        <v>213</v>
      </c>
      <c r="B146" s="25" t="s">
        <v>217</v>
      </c>
      <c r="C146" s="52">
        <v>111000</v>
      </c>
      <c r="D146" s="28">
        <v>1374746.1</v>
      </c>
      <c r="E146" s="28">
        <v>1303167.6000000001</v>
      </c>
      <c r="F146" s="60">
        <f t="shared" si="4"/>
        <v>1174.0248648648649</v>
      </c>
      <c r="G146" s="60">
        <f t="shared" si="5"/>
        <v>94.793329473711538</v>
      </c>
      <c r="I146" s="45"/>
    </row>
    <row r="147" spans="1:9" x14ac:dyDescent="0.2">
      <c r="A147" s="29" t="s">
        <v>395</v>
      </c>
      <c r="B147" s="25" t="s">
        <v>220</v>
      </c>
      <c r="C147" s="52">
        <v>3092777</v>
      </c>
      <c r="D147" s="28">
        <v>6985111.2999999998</v>
      </c>
      <c r="E147" s="28">
        <v>6985111.2999999998</v>
      </c>
      <c r="F147" s="60">
        <f t="shared" si="4"/>
        <v>225.85240707622955</v>
      </c>
      <c r="G147" s="60">
        <f t="shared" si="5"/>
        <v>100</v>
      </c>
      <c r="I147" s="45"/>
    </row>
    <row r="148" spans="1:9" x14ac:dyDescent="0.2">
      <c r="A148" s="29" t="s">
        <v>375</v>
      </c>
      <c r="B148" s="25" t="s">
        <v>218</v>
      </c>
      <c r="C148" s="52">
        <v>7821202.7000000002</v>
      </c>
      <c r="D148" s="28">
        <v>7821202.7000000002</v>
      </c>
      <c r="E148" s="28">
        <v>7783651.4000000004</v>
      </c>
      <c r="F148" s="60">
        <f t="shared" si="4"/>
        <v>99.519878189578179</v>
      </c>
      <c r="G148" s="60">
        <f t="shared" si="5"/>
        <v>99.519878189578179</v>
      </c>
      <c r="I148" s="45"/>
    </row>
    <row r="149" spans="1:9" x14ac:dyDescent="0.2">
      <c r="A149" s="29" t="s">
        <v>376</v>
      </c>
      <c r="B149" s="25" t="s">
        <v>219</v>
      </c>
      <c r="C149" s="52">
        <v>63016.1</v>
      </c>
      <c r="D149" s="28">
        <v>63466.1</v>
      </c>
      <c r="E149" s="28">
        <v>63016.1</v>
      </c>
      <c r="F149" s="60">
        <f t="shared" si="4"/>
        <v>100</v>
      </c>
      <c r="G149" s="60">
        <f t="shared" si="5"/>
        <v>99.290960055840841</v>
      </c>
      <c r="I149" s="45"/>
    </row>
    <row r="150" spans="1:9" ht="31.5" x14ac:dyDescent="0.2">
      <c r="A150" s="29" t="s">
        <v>214</v>
      </c>
      <c r="B150" s="25" t="s">
        <v>221</v>
      </c>
      <c r="C150" s="52">
        <v>1574376.1</v>
      </c>
      <c r="D150" s="28">
        <v>3421883</v>
      </c>
      <c r="E150" s="28">
        <v>3349292</v>
      </c>
      <c r="F150" s="60">
        <f t="shared" si="4"/>
        <v>212.73773147343888</v>
      </c>
      <c r="G150" s="60">
        <f t="shared" si="5"/>
        <v>97.878624137645858</v>
      </c>
      <c r="I150" s="45"/>
    </row>
    <row r="151" spans="1:9" ht="31.5" x14ac:dyDescent="0.2">
      <c r="A151" s="29" t="s">
        <v>215</v>
      </c>
      <c r="B151" s="25" t="s">
        <v>222</v>
      </c>
      <c r="C151" s="52">
        <v>5651596</v>
      </c>
      <c r="D151" s="28">
        <v>6095141.4000000004</v>
      </c>
      <c r="E151" s="28">
        <v>5849311.5999999996</v>
      </c>
      <c r="F151" s="60">
        <f t="shared" si="4"/>
        <v>103.49840292901331</v>
      </c>
      <c r="G151" s="60">
        <f t="shared" si="5"/>
        <v>95.966790860668127</v>
      </c>
      <c r="I151" s="45"/>
    </row>
    <row r="152" spans="1:9" ht="17.25" customHeight="1" x14ac:dyDescent="0.2">
      <c r="A152" s="6" t="s">
        <v>216</v>
      </c>
      <c r="B152" s="7" t="s">
        <v>223</v>
      </c>
      <c r="C152" s="54">
        <v>886392.1</v>
      </c>
      <c r="D152" s="18">
        <v>1396360.2</v>
      </c>
      <c r="E152" s="28">
        <v>1367355.8</v>
      </c>
      <c r="F152" s="60">
        <f t="shared" si="4"/>
        <v>154.26082881379472</v>
      </c>
      <c r="G152" s="60">
        <f t="shared" si="5"/>
        <v>97.922856867447251</v>
      </c>
      <c r="I152" s="45"/>
    </row>
    <row r="153" spans="1:9" x14ac:dyDescent="0.2">
      <c r="A153" s="9">
        <v>6100000000</v>
      </c>
      <c r="B153" s="21" t="s">
        <v>10</v>
      </c>
      <c r="C153" s="17">
        <f t="shared" ref="C153:E153" si="6">C154+C155</f>
        <v>76809.2</v>
      </c>
      <c r="D153" s="17">
        <f t="shared" si="6"/>
        <v>125307.4</v>
      </c>
      <c r="E153" s="17">
        <f t="shared" si="6"/>
        <v>120075.3</v>
      </c>
      <c r="F153" s="59">
        <f t="shared" si="4"/>
        <v>156.32931992521731</v>
      </c>
      <c r="G153" s="59">
        <f t="shared" si="5"/>
        <v>95.824588172765544</v>
      </c>
      <c r="I153" s="45"/>
    </row>
    <row r="154" spans="1:9" x14ac:dyDescent="0.2">
      <c r="A154" s="6" t="s">
        <v>224</v>
      </c>
      <c r="B154" s="7" t="s">
        <v>226</v>
      </c>
      <c r="C154" s="54">
        <v>35856.699999999997</v>
      </c>
      <c r="D154" s="18">
        <v>43196.7</v>
      </c>
      <c r="E154" s="28">
        <v>43186.7</v>
      </c>
      <c r="F154" s="60">
        <f t="shared" si="4"/>
        <v>120.44248355258571</v>
      </c>
      <c r="G154" s="60">
        <f t="shared" si="5"/>
        <v>99.976850083455446</v>
      </c>
      <c r="I154" s="45"/>
    </row>
    <row r="155" spans="1:9" ht="47.25" x14ac:dyDescent="0.2">
      <c r="A155" s="6" t="s">
        <v>225</v>
      </c>
      <c r="B155" s="7" t="s">
        <v>227</v>
      </c>
      <c r="C155" s="54">
        <v>40952.5</v>
      </c>
      <c r="D155" s="18">
        <v>82110.7</v>
      </c>
      <c r="E155" s="28">
        <v>76888.600000000006</v>
      </c>
      <c r="F155" s="60">
        <f t="shared" si="4"/>
        <v>187.75068677125938</v>
      </c>
      <c r="G155" s="60">
        <f t="shared" si="5"/>
        <v>93.640171134821657</v>
      </c>
      <c r="I155" s="45"/>
    </row>
    <row r="156" spans="1:9" s="47" customFormat="1" ht="31.5" x14ac:dyDescent="0.2">
      <c r="A156" s="5" t="s">
        <v>228</v>
      </c>
      <c r="B156" s="8" t="s">
        <v>43</v>
      </c>
      <c r="C156" s="17">
        <f>SUM(C157:C163)</f>
        <v>3627352.5000000005</v>
      </c>
      <c r="D156" s="17">
        <f>SUM(D157:D163)</f>
        <v>4862316.1999999993</v>
      </c>
      <c r="E156" s="17">
        <f>SUM(E157:E163)</f>
        <v>4856735.3000000007</v>
      </c>
      <c r="F156" s="59">
        <f t="shared" si="4"/>
        <v>133.89201352777266</v>
      </c>
      <c r="G156" s="59">
        <f t="shared" si="5"/>
        <v>99.885221368367638</v>
      </c>
      <c r="H156" s="46"/>
      <c r="I156" s="45"/>
    </row>
    <row r="157" spans="1:9" x14ac:dyDescent="0.2">
      <c r="A157" s="24" t="s">
        <v>229</v>
      </c>
      <c r="B157" s="25" t="s">
        <v>231</v>
      </c>
      <c r="C157" s="52">
        <v>3121970.1</v>
      </c>
      <c r="D157" s="28">
        <v>4320953</v>
      </c>
      <c r="E157" s="28">
        <v>4317528.9000000004</v>
      </c>
      <c r="F157" s="60">
        <f t="shared" si="4"/>
        <v>138.29501121743607</v>
      </c>
      <c r="G157" s="60">
        <f t="shared" si="5"/>
        <v>99.920755907319531</v>
      </c>
      <c r="I157" s="45"/>
    </row>
    <row r="158" spans="1:9" x14ac:dyDescent="0.2">
      <c r="A158" s="24" t="s">
        <v>230</v>
      </c>
      <c r="B158" s="25" t="s">
        <v>233</v>
      </c>
      <c r="C158" s="52"/>
      <c r="D158" s="28">
        <v>4499.6000000000004</v>
      </c>
      <c r="E158" s="28">
        <v>4499.6000000000004</v>
      </c>
      <c r="F158" s="60"/>
      <c r="G158" s="60">
        <f t="shared" si="5"/>
        <v>100</v>
      </c>
      <c r="I158" s="45"/>
    </row>
    <row r="159" spans="1:9" x14ac:dyDescent="0.25">
      <c r="A159" s="37" t="s">
        <v>377</v>
      </c>
      <c r="B159" s="25" t="s">
        <v>342</v>
      </c>
      <c r="C159" s="52">
        <v>69552.7</v>
      </c>
      <c r="D159" s="28">
        <v>34611.5</v>
      </c>
      <c r="E159" s="28">
        <v>34611.5</v>
      </c>
      <c r="F159" s="60">
        <f t="shared" si="4"/>
        <v>49.762985477199308</v>
      </c>
      <c r="G159" s="60">
        <f t="shared" si="5"/>
        <v>100</v>
      </c>
      <c r="I159" s="45"/>
    </row>
    <row r="160" spans="1:9" x14ac:dyDescent="0.25">
      <c r="A160" s="37" t="s">
        <v>378</v>
      </c>
      <c r="B160" s="25" t="s">
        <v>232</v>
      </c>
      <c r="C160" s="52">
        <v>20295.900000000001</v>
      </c>
      <c r="D160" s="28">
        <v>49356.9</v>
      </c>
      <c r="E160" s="28">
        <v>49356.9</v>
      </c>
      <c r="F160" s="60">
        <f t="shared" si="4"/>
        <v>243.18655491995918</v>
      </c>
      <c r="G160" s="60">
        <f t="shared" si="5"/>
        <v>100</v>
      </c>
      <c r="I160" s="45"/>
    </row>
    <row r="161" spans="1:9" ht="31.5" x14ac:dyDescent="0.2">
      <c r="A161" s="24" t="s">
        <v>234</v>
      </c>
      <c r="B161" s="25" t="s">
        <v>237</v>
      </c>
      <c r="C161" s="52">
        <v>62624.1</v>
      </c>
      <c r="D161" s="28">
        <v>74854.5</v>
      </c>
      <c r="E161" s="28">
        <v>73215.8</v>
      </c>
      <c r="F161" s="60">
        <f t="shared" si="4"/>
        <v>116.91313727462752</v>
      </c>
      <c r="G161" s="60">
        <f t="shared" si="5"/>
        <v>97.810819656800859</v>
      </c>
      <c r="I161" s="45"/>
    </row>
    <row r="162" spans="1:9" x14ac:dyDescent="0.2">
      <c r="A162" s="6" t="s">
        <v>235</v>
      </c>
      <c r="B162" s="7" t="s">
        <v>238</v>
      </c>
      <c r="C162" s="54">
        <v>352533.2</v>
      </c>
      <c r="D162" s="28">
        <v>361453.1</v>
      </c>
      <c r="E162" s="28">
        <v>361251.9</v>
      </c>
      <c r="F162" s="60">
        <f t="shared" si="4"/>
        <v>102.47315713810785</v>
      </c>
      <c r="G162" s="60">
        <f t="shared" si="5"/>
        <v>99.944335793495767</v>
      </c>
      <c r="I162" s="45"/>
    </row>
    <row r="163" spans="1:9" ht="31.5" x14ac:dyDescent="0.2">
      <c r="A163" s="6" t="s">
        <v>236</v>
      </c>
      <c r="B163" s="7" t="s">
        <v>311</v>
      </c>
      <c r="C163" s="54">
        <v>376.5</v>
      </c>
      <c r="D163" s="28">
        <v>16587.599999999999</v>
      </c>
      <c r="E163" s="28">
        <v>16270.7</v>
      </c>
      <c r="F163" s="60">
        <f t="shared" si="4"/>
        <v>4321.5670650730417</v>
      </c>
      <c r="G163" s="60">
        <f t="shared" si="5"/>
        <v>98.08953676240084</v>
      </c>
      <c r="I163" s="45"/>
    </row>
    <row r="164" spans="1:9" s="47" customFormat="1" ht="31.5" x14ac:dyDescent="0.2">
      <c r="A164" s="5" t="s">
        <v>239</v>
      </c>
      <c r="B164" s="8" t="s">
        <v>11</v>
      </c>
      <c r="C164" s="17">
        <f t="shared" ref="C164:E164" si="7">C165+C166</f>
        <v>106015.9</v>
      </c>
      <c r="D164" s="17">
        <f t="shared" si="7"/>
        <v>155604.1</v>
      </c>
      <c r="E164" s="17">
        <f t="shared" si="7"/>
        <v>155604.1</v>
      </c>
      <c r="F164" s="59">
        <f t="shared" si="4"/>
        <v>146.77430460902562</v>
      </c>
      <c r="G164" s="59">
        <f t="shared" si="5"/>
        <v>100</v>
      </c>
      <c r="I164" s="45"/>
    </row>
    <row r="165" spans="1:9" ht="14.25" customHeight="1" x14ac:dyDescent="0.2">
      <c r="A165" s="24" t="s">
        <v>240</v>
      </c>
      <c r="B165" s="25" t="s">
        <v>241</v>
      </c>
      <c r="C165" s="52">
        <v>100000</v>
      </c>
      <c r="D165" s="28">
        <v>150000</v>
      </c>
      <c r="E165" s="28">
        <v>150000</v>
      </c>
      <c r="F165" s="60">
        <f t="shared" si="4"/>
        <v>150</v>
      </c>
      <c r="G165" s="60">
        <f t="shared" si="5"/>
        <v>100</v>
      </c>
      <c r="I165" s="45"/>
    </row>
    <row r="166" spans="1:9" ht="31.5" x14ac:dyDescent="0.2">
      <c r="A166" s="24" t="s">
        <v>242</v>
      </c>
      <c r="B166" s="25" t="s">
        <v>243</v>
      </c>
      <c r="C166" s="52">
        <v>6015.9</v>
      </c>
      <c r="D166" s="28">
        <v>5604.1</v>
      </c>
      <c r="E166" s="28">
        <v>5604.1</v>
      </c>
      <c r="F166" s="60">
        <f t="shared" si="4"/>
        <v>93.154806429628167</v>
      </c>
      <c r="G166" s="60">
        <f t="shared" si="5"/>
        <v>100</v>
      </c>
      <c r="I166" s="45"/>
    </row>
    <row r="167" spans="1:9" s="47" customFormat="1" ht="31.5" x14ac:dyDescent="0.2">
      <c r="A167" s="5" t="s">
        <v>244</v>
      </c>
      <c r="B167" s="8" t="s">
        <v>44</v>
      </c>
      <c r="C167" s="17">
        <f>SUM(C168:C171)</f>
        <v>1037652.7</v>
      </c>
      <c r="D167" s="17">
        <f>SUM(D168:D171)-0.1</f>
        <v>1521939</v>
      </c>
      <c r="E167" s="17">
        <f t="shared" ref="E167" si="8">SUM(E168:E171)</f>
        <v>1517757.7</v>
      </c>
      <c r="F167" s="59">
        <f t="shared" si="4"/>
        <v>146.26837091061392</v>
      </c>
      <c r="G167" s="59">
        <f t="shared" si="5"/>
        <v>99.725264941630371</v>
      </c>
      <c r="I167" s="45"/>
    </row>
    <row r="168" spans="1:9" ht="31.5" x14ac:dyDescent="0.2">
      <c r="A168" s="6" t="s">
        <v>245</v>
      </c>
      <c r="B168" s="7" t="s">
        <v>246</v>
      </c>
      <c r="C168" s="54"/>
      <c r="D168" s="18">
        <v>1299.5</v>
      </c>
      <c r="E168" s="28">
        <v>1299.5</v>
      </c>
      <c r="F168" s="60"/>
      <c r="G168" s="60">
        <f t="shared" si="5"/>
        <v>100</v>
      </c>
      <c r="I168" s="45"/>
    </row>
    <row r="169" spans="1:9" ht="31.5" x14ac:dyDescent="0.2">
      <c r="A169" s="6" t="s">
        <v>247</v>
      </c>
      <c r="B169" s="7" t="s">
        <v>250</v>
      </c>
      <c r="C169" s="54">
        <v>565619.69999999995</v>
      </c>
      <c r="D169" s="18">
        <v>1052839.2</v>
      </c>
      <c r="E169" s="28">
        <v>1049554</v>
      </c>
      <c r="F169" s="60">
        <f t="shared" si="4"/>
        <v>185.55824699882274</v>
      </c>
      <c r="G169" s="60">
        <f t="shared" si="5"/>
        <v>99.687967545281381</v>
      </c>
      <c r="I169" s="45"/>
    </row>
    <row r="170" spans="1:9" ht="31.5" x14ac:dyDescent="0.2">
      <c r="A170" s="6" t="s">
        <v>248</v>
      </c>
      <c r="B170" s="7" t="s">
        <v>251</v>
      </c>
      <c r="C170" s="54">
        <v>370487.3</v>
      </c>
      <c r="D170" s="18">
        <v>372805.9</v>
      </c>
      <c r="E170" s="28">
        <v>372062.4</v>
      </c>
      <c r="F170" s="60">
        <f t="shared" si="4"/>
        <v>100.42514277817351</v>
      </c>
      <c r="G170" s="60">
        <f t="shared" si="5"/>
        <v>99.800566460992172</v>
      </c>
      <c r="I170" s="45"/>
    </row>
    <row r="171" spans="1:9" ht="31.5" x14ac:dyDescent="0.2">
      <c r="A171" s="6" t="s">
        <v>249</v>
      </c>
      <c r="B171" s="7" t="s">
        <v>252</v>
      </c>
      <c r="C171" s="54">
        <v>101545.7</v>
      </c>
      <c r="D171" s="18">
        <v>94994.5</v>
      </c>
      <c r="E171" s="28">
        <v>94841.8</v>
      </c>
      <c r="F171" s="60">
        <f t="shared" si="4"/>
        <v>93.398144874672198</v>
      </c>
      <c r="G171" s="60">
        <f t="shared" si="5"/>
        <v>99.839253851538786</v>
      </c>
      <c r="I171" s="45"/>
    </row>
    <row r="172" spans="1:9" s="47" customFormat="1" ht="31.5" x14ac:dyDescent="0.2">
      <c r="A172" s="5" t="s">
        <v>253</v>
      </c>
      <c r="B172" s="8" t="s">
        <v>45</v>
      </c>
      <c r="C172" s="17">
        <f t="shared" ref="C172:E172" si="9">SUM(C173:C177)</f>
        <v>261533.7</v>
      </c>
      <c r="D172" s="17">
        <f t="shared" si="9"/>
        <v>417785.4</v>
      </c>
      <c r="E172" s="17">
        <f t="shared" si="9"/>
        <v>400319.19999999995</v>
      </c>
      <c r="F172" s="59">
        <f t="shared" si="4"/>
        <v>153.06601023118625</v>
      </c>
      <c r="G172" s="59">
        <f t="shared" si="5"/>
        <v>95.819336913161621</v>
      </c>
      <c r="I172" s="45"/>
    </row>
    <row r="173" spans="1:9" ht="31.5" x14ac:dyDescent="0.2">
      <c r="A173" s="6" t="s">
        <v>254</v>
      </c>
      <c r="B173" s="7" t="s">
        <v>259</v>
      </c>
      <c r="C173" s="54">
        <v>90566.399999999994</v>
      </c>
      <c r="D173" s="18">
        <v>98815.3</v>
      </c>
      <c r="E173" s="28">
        <v>91958.6</v>
      </c>
      <c r="F173" s="60">
        <f t="shared" si="4"/>
        <v>101.53721468447461</v>
      </c>
      <c r="G173" s="60">
        <f t="shared" si="5"/>
        <v>93.061094789976863</v>
      </c>
      <c r="I173" s="45"/>
    </row>
    <row r="174" spans="1:9" ht="31.5" x14ac:dyDescent="0.2">
      <c r="A174" s="6" t="s">
        <v>255</v>
      </c>
      <c r="B174" s="7" t="s">
        <v>260</v>
      </c>
      <c r="C174" s="54">
        <v>168699.6</v>
      </c>
      <c r="D174" s="18">
        <v>315536.40000000002</v>
      </c>
      <c r="E174" s="28">
        <v>304933.09999999998</v>
      </c>
      <c r="F174" s="60">
        <f t="shared" si="4"/>
        <v>180.75508181406474</v>
      </c>
      <c r="G174" s="60">
        <f t="shared" si="5"/>
        <v>96.639595305010744</v>
      </c>
      <c r="I174" s="45"/>
    </row>
    <row r="175" spans="1:9" ht="31.5" x14ac:dyDescent="0.2">
      <c r="A175" s="6" t="s">
        <v>256</v>
      </c>
      <c r="B175" s="7" t="s">
        <v>261</v>
      </c>
      <c r="C175" s="54">
        <v>440</v>
      </c>
      <c r="D175" s="18">
        <v>440</v>
      </c>
      <c r="E175" s="28">
        <v>440</v>
      </c>
      <c r="F175" s="60">
        <f t="shared" si="4"/>
        <v>100</v>
      </c>
      <c r="G175" s="60">
        <f t="shared" si="5"/>
        <v>100</v>
      </c>
      <c r="I175" s="45"/>
    </row>
    <row r="176" spans="1:9" ht="31.5" x14ac:dyDescent="0.2">
      <c r="A176" s="6" t="s">
        <v>257</v>
      </c>
      <c r="B176" s="7" t="s">
        <v>262</v>
      </c>
      <c r="C176" s="54">
        <v>1627.7</v>
      </c>
      <c r="D176" s="18">
        <v>1593.7</v>
      </c>
      <c r="E176" s="28">
        <v>1588.1</v>
      </c>
      <c r="F176" s="60">
        <f t="shared" si="4"/>
        <v>97.567119248018656</v>
      </c>
      <c r="G176" s="60">
        <f t="shared" si="5"/>
        <v>99.64861642718202</v>
      </c>
      <c r="I176" s="45"/>
    </row>
    <row r="177" spans="1:9" ht="31.5" x14ac:dyDescent="0.2">
      <c r="A177" s="6" t="s">
        <v>258</v>
      </c>
      <c r="B177" s="7" t="s">
        <v>263</v>
      </c>
      <c r="C177" s="54">
        <v>200</v>
      </c>
      <c r="D177" s="18">
        <v>1400</v>
      </c>
      <c r="E177" s="28">
        <v>1399.4</v>
      </c>
      <c r="F177" s="60">
        <f t="shared" si="4"/>
        <v>699.7</v>
      </c>
      <c r="G177" s="60">
        <f t="shared" si="5"/>
        <v>99.95714285714287</v>
      </c>
      <c r="I177" s="45"/>
    </row>
    <row r="178" spans="1:9" s="47" customFormat="1" ht="31.5" x14ac:dyDescent="0.2">
      <c r="A178" s="5" t="s">
        <v>264</v>
      </c>
      <c r="B178" s="8" t="s">
        <v>12</v>
      </c>
      <c r="C178" s="17">
        <f>SUM(C179:C191)</f>
        <v>11114670.499999998</v>
      </c>
      <c r="D178" s="17">
        <f>SUM(D179:D191)</f>
        <v>10658578.700000001</v>
      </c>
      <c r="E178" s="17">
        <f>SUM(E179:E191)</f>
        <v>10115329.1</v>
      </c>
      <c r="F178" s="59">
        <f t="shared" si="4"/>
        <v>91.008807683502638</v>
      </c>
      <c r="G178" s="59">
        <f t="shared" si="5"/>
        <v>94.903170344841556</v>
      </c>
      <c r="H178" s="46"/>
      <c r="I178" s="45"/>
    </row>
    <row r="179" spans="1:9" ht="17.25" customHeight="1" x14ac:dyDescent="0.2">
      <c r="A179" s="24" t="s">
        <v>265</v>
      </c>
      <c r="B179" s="25" t="s">
        <v>267</v>
      </c>
      <c r="C179" s="52">
        <v>170000</v>
      </c>
      <c r="D179" s="28">
        <v>170000</v>
      </c>
      <c r="E179" s="28">
        <v>166908.70000000001</v>
      </c>
      <c r="F179" s="60">
        <f t="shared" si="4"/>
        <v>98.181588235294129</v>
      </c>
      <c r="G179" s="60">
        <f t="shared" si="5"/>
        <v>98.181588235294129</v>
      </c>
      <c r="I179" s="45"/>
    </row>
    <row r="180" spans="1:9" ht="17.25" customHeight="1" x14ac:dyDescent="0.2">
      <c r="A180" s="24" t="s">
        <v>266</v>
      </c>
      <c r="B180" s="25" t="s">
        <v>324</v>
      </c>
      <c r="C180" s="52">
        <v>78500</v>
      </c>
      <c r="D180" s="28">
        <v>100919.8</v>
      </c>
      <c r="E180" s="28">
        <v>100919.8</v>
      </c>
      <c r="F180" s="60">
        <f t="shared" si="4"/>
        <v>128.56025477707007</v>
      </c>
      <c r="G180" s="60">
        <f t="shared" si="5"/>
        <v>100</v>
      </c>
      <c r="I180" s="45"/>
    </row>
    <row r="181" spans="1:9" ht="31.5" x14ac:dyDescent="0.2">
      <c r="A181" s="24">
        <v>6610400000</v>
      </c>
      <c r="B181" s="25" t="s">
        <v>379</v>
      </c>
      <c r="C181" s="52"/>
      <c r="D181" s="28">
        <v>64426.6</v>
      </c>
      <c r="E181" s="28">
        <v>63830.5</v>
      </c>
      <c r="F181" s="60"/>
      <c r="G181" s="60">
        <f t="shared" si="5"/>
        <v>99.074761045903401</v>
      </c>
      <c r="I181" s="45"/>
    </row>
    <row r="182" spans="1:9" ht="50.25" customHeight="1" x14ac:dyDescent="0.2">
      <c r="A182" s="24" t="s">
        <v>268</v>
      </c>
      <c r="B182" s="25" t="s">
        <v>276</v>
      </c>
      <c r="C182" s="52">
        <v>7909359.5</v>
      </c>
      <c r="D182" s="28">
        <v>8783342.6999999993</v>
      </c>
      <c r="E182" s="28">
        <v>8735977.5999999996</v>
      </c>
      <c r="F182" s="60">
        <f t="shared" si="4"/>
        <v>110.45113830013669</v>
      </c>
      <c r="G182" s="60">
        <f t="shared" si="5"/>
        <v>99.46073947450553</v>
      </c>
      <c r="I182" s="45"/>
    </row>
    <row r="183" spans="1:9" ht="22.5" customHeight="1" x14ac:dyDescent="0.2">
      <c r="A183" s="24" t="s">
        <v>269</v>
      </c>
      <c r="B183" s="25" t="s">
        <v>277</v>
      </c>
      <c r="C183" s="52">
        <v>2104600</v>
      </c>
      <c r="D183" s="28">
        <v>704600</v>
      </c>
      <c r="E183" s="28">
        <v>215645.2</v>
      </c>
      <c r="F183" s="60">
        <f t="shared" si="4"/>
        <v>10.246374608001521</v>
      </c>
      <c r="G183" s="60">
        <f t="shared" si="5"/>
        <v>30.605336361055919</v>
      </c>
      <c r="I183" s="45"/>
    </row>
    <row r="184" spans="1:9" ht="31.5" x14ac:dyDescent="0.2">
      <c r="A184" s="24" t="s">
        <v>270</v>
      </c>
      <c r="B184" s="25" t="s">
        <v>278</v>
      </c>
      <c r="C184" s="52">
        <v>48425.7</v>
      </c>
      <c r="D184" s="28">
        <v>57526.3</v>
      </c>
      <c r="E184" s="28">
        <v>57225.9</v>
      </c>
      <c r="F184" s="60">
        <f t="shared" si="4"/>
        <v>118.17258191414891</v>
      </c>
      <c r="G184" s="60">
        <f t="shared" si="5"/>
        <v>99.477804065271016</v>
      </c>
      <c r="I184" s="45"/>
    </row>
    <row r="185" spans="1:9" ht="21.75" customHeight="1" x14ac:dyDescent="0.2">
      <c r="A185" s="24" t="s">
        <v>271</v>
      </c>
      <c r="B185" s="25" t="s">
        <v>279</v>
      </c>
      <c r="C185" s="52">
        <v>10000</v>
      </c>
      <c r="D185" s="28">
        <v>9000</v>
      </c>
      <c r="E185" s="28">
        <v>9000</v>
      </c>
      <c r="F185" s="60">
        <f t="shared" si="4"/>
        <v>90</v>
      </c>
      <c r="G185" s="60">
        <f t="shared" si="5"/>
        <v>100</v>
      </c>
      <c r="I185" s="45"/>
    </row>
    <row r="186" spans="1:9" ht="47.25" x14ac:dyDescent="0.2">
      <c r="A186" s="24" t="s">
        <v>272</v>
      </c>
      <c r="B186" s="25" t="s">
        <v>280</v>
      </c>
      <c r="C186" s="52">
        <v>91735.6</v>
      </c>
      <c r="D186" s="28">
        <v>116770.9</v>
      </c>
      <c r="E186" s="28">
        <v>116769.9</v>
      </c>
      <c r="F186" s="60">
        <f t="shared" si="4"/>
        <v>127.28962365755496</v>
      </c>
      <c r="G186" s="60">
        <f t="shared" si="5"/>
        <v>99.999143622255204</v>
      </c>
      <c r="I186" s="45"/>
    </row>
    <row r="187" spans="1:9" ht="47.25" x14ac:dyDescent="0.2">
      <c r="A187" s="24" t="s">
        <v>273</v>
      </c>
      <c r="B187" s="25" t="s">
        <v>281</v>
      </c>
      <c r="C187" s="52">
        <v>230.4</v>
      </c>
      <c r="D187" s="28">
        <v>158.1</v>
      </c>
      <c r="E187" s="28">
        <v>158</v>
      </c>
      <c r="F187" s="60">
        <f t="shared" si="4"/>
        <v>68.576388888888886</v>
      </c>
      <c r="G187" s="60">
        <f t="shared" si="5"/>
        <v>99.93674889310563</v>
      </c>
      <c r="I187" s="45"/>
    </row>
    <row r="188" spans="1:9" ht="31.5" x14ac:dyDescent="0.2">
      <c r="A188" s="24" t="s">
        <v>274</v>
      </c>
      <c r="B188" s="25" t="s">
        <v>282</v>
      </c>
      <c r="C188" s="52">
        <v>14215.7</v>
      </c>
      <c r="D188" s="28">
        <v>12851.3</v>
      </c>
      <c r="E188" s="28">
        <v>12850.9</v>
      </c>
      <c r="F188" s="60">
        <f t="shared" si="4"/>
        <v>90.399347200630288</v>
      </c>
      <c r="G188" s="60">
        <f t="shared" si="5"/>
        <v>99.996887474418941</v>
      </c>
      <c r="I188" s="45"/>
    </row>
    <row r="189" spans="1:9" ht="31.5" x14ac:dyDescent="0.2">
      <c r="A189" s="24" t="s">
        <v>275</v>
      </c>
      <c r="B189" s="25" t="s">
        <v>283</v>
      </c>
      <c r="C189" s="52">
        <v>652420.5</v>
      </c>
      <c r="D189" s="28">
        <v>603799.9</v>
      </c>
      <c r="E189" s="28">
        <v>601157</v>
      </c>
      <c r="F189" s="60">
        <f t="shared" si="4"/>
        <v>92.14256756187153</v>
      </c>
      <c r="G189" s="60">
        <f t="shared" si="5"/>
        <v>99.562288764870615</v>
      </c>
      <c r="I189" s="45"/>
    </row>
    <row r="190" spans="1:9" ht="31.5" x14ac:dyDescent="0.2">
      <c r="A190" s="6">
        <v>6631000000</v>
      </c>
      <c r="B190" s="7" t="s">
        <v>313</v>
      </c>
      <c r="C190" s="54">
        <v>34000</v>
      </c>
      <c r="D190" s="18">
        <v>34000</v>
      </c>
      <c r="E190" s="28">
        <v>33702.5</v>
      </c>
      <c r="F190" s="60">
        <f t="shared" si="4"/>
        <v>99.125</v>
      </c>
      <c r="G190" s="60">
        <f t="shared" si="5"/>
        <v>99.125</v>
      </c>
      <c r="I190" s="45"/>
    </row>
    <row r="191" spans="1:9" ht="31.5" x14ac:dyDescent="0.2">
      <c r="A191" s="6" t="s">
        <v>318</v>
      </c>
      <c r="B191" s="7" t="s">
        <v>319</v>
      </c>
      <c r="C191" s="54">
        <v>1183.0999999999999</v>
      </c>
      <c r="D191" s="18">
        <v>1183.0999999999999</v>
      </c>
      <c r="E191" s="28">
        <v>1183.0999999999999</v>
      </c>
      <c r="F191" s="60">
        <f t="shared" si="4"/>
        <v>100</v>
      </c>
      <c r="G191" s="60">
        <f t="shared" si="5"/>
        <v>100</v>
      </c>
      <c r="I191" s="45"/>
    </row>
    <row r="192" spans="1:9" s="47" customFormat="1" ht="31.5" x14ac:dyDescent="0.2">
      <c r="A192" s="5" t="s">
        <v>284</v>
      </c>
      <c r="B192" s="8" t="s">
        <v>13</v>
      </c>
      <c r="C192" s="17">
        <f t="shared" ref="C192:E192" si="10">SUM(C193:C196)</f>
        <v>161475.80000000002</v>
      </c>
      <c r="D192" s="17">
        <f t="shared" si="10"/>
        <v>178898.7</v>
      </c>
      <c r="E192" s="17">
        <f t="shared" si="10"/>
        <v>174336.40000000002</v>
      </c>
      <c r="F192" s="59">
        <f t="shared" si="4"/>
        <v>107.96441324334668</v>
      </c>
      <c r="G192" s="59">
        <f t="shared" si="5"/>
        <v>97.449785828516369</v>
      </c>
      <c r="I192" s="45"/>
    </row>
    <row r="193" spans="1:9" ht="18.75" customHeight="1" x14ac:dyDescent="0.2">
      <c r="A193" s="24" t="s">
        <v>285</v>
      </c>
      <c r="B193" s="25" t="s">
        <v>289</v>
      </c>
      <c r="C193" s="52">
        <v>120557.1</v>
      </c>
      <c r="D193" s="28">
        <v>120557.1</v>
      </c>
      <c r="E193" s="28">
        <v>120557.1</v>
      </c>
      <c r="F193" s="60">
        <f t="shared" si="4"/>
        <v>100</v>
      </c>
      <c r="G193" s="60">
        <f t="shared" si="5"/>
        <v>100</v>
      </c>
      <c r="I193" s="45"/>
    </row>
    <row r="194" spans="1:9" ht="18" customHeight="1" x14ac:dyDescent="0.2">
      <c r="A194" s="24" t="s">
        <v>286</v>
      </c>
      <c r="B194" s="25" t="s">
        <v>290</v>
      </c>
      <c r="C194" s="52">
        <v>29826.6</v>
      </c>
      <c r="D194" s="28">
        <v>51541.599999999999</v>
      </c>
      <c r="E194" s="28">
        <v>46979.3</v>
      </c>
      <c r="F194" s="60">
        <f t="shared" si="4"/>
        <v>157.50806327238104</v>
      </c>
      <c r="G194" s="60">
        <f t="shared" si="5"/>
        <v>91.14831514737611</v>
      </c>
      <c r="I194" s="45"/>
    </row>
    <row r="195" spans="1:9" ht="31.5" x14ac:dyDescent="0.2">
      <c r="A195" s="24" t="s">
        <v>287</v>
      </c>
      <c r="B195" s="25" t="s">
        <v>291</v>
      </c>
      <c r="C195" s="52">
        <v>4292.1000000000004</v>
      </c>
      <c r="D195" s="28"/>
      <c r="E195" s="28"/>
      <c r="F195" s="60">
        <f t="shared" si="4"/>
        <v>0</v>
      </c>
      <c r="G195" s="60"/>
      <c r="I195" s="45"/>
    </row>
    <row r="196" spans="1:9" ht="31.5" x14ac:dyDescent="0.2">
      <c r="A196" s="6" t="s">
        <v>288</v>
      </c>
      <c r="B196" s="7" t="s">
        <v>292</v>
      </c>
      <c r="C196" s="54">
        <v>6800</v>
      </c>
      <c r="D196" s="18">
        <v>6800</v>
      </c>
      <c r="E196" s="28">
        <v>6800</v>
      </c>
      <c r="F196" s="60">
        <f t="shared" si="4"/>
        <v>100</v>
      </c>
      <c r="G196" s="60">
        <f t="shared" si="5"/>
        <v>100</v>
      </c>
      <c r="I196" s="45"/>
    </row>
    <row r="197" spans="1:9" s="47" customFormat="1" ht="31.5" x14ac:dyDescent="0.2">
      <c r="A197" s="5" t="s">
        <v>293</v>
      </c>
      <c r="B197" s="8" t="s">
        <v>14</v>
      </c>
      <c r="C197" s="17">
        <f t="shared" ref="C197:E197" si="11">SUM(C198:C201)</f>
        <v>83163.400000000009</v>
      </c>
      <c r="D197" s="17">
        <f t="shared" si="11"/>
        <v>107772.3</v>
      </c>
      <c r="E197" s="17">
        <f t="shared" si="11"/>
        <v>96006.5</v>
      </c>
      <c r="F197" s="59">
        <f t="shared" si="4"/>
        <v>115.44321179749744</v>
      </c>
      <c r="G197" s="59">
        <f t="shared" si="5"/>
        <v>89.082723482750197</v>
      </c>
      <c r="I197" s="45"/>
    </row>
    <row r="198" spans="1:9" ht="20.25" customHeight="1" x14ac:dyDescent="0.2">
      <c r="A198" s="6" t="s">
        <v>294</v>
      </c>
      <c r="B198" s="7" t="s">
        <v>147</v>
      </c>
      <c r="C198" s="54">
        <v>11553.3</v>
      </c>
      <c r="D198" s="18"/>
      <c r="E198" s="28"/>
      <c r="F198" s="60">
        <f t="shared" si="4"/>
        <v>0</v>
      </c>
      <c r="G198" s="60"/>
      <c r="I198" s="45"/>
    </row>
    <row r="199" spans="1:9" ht="20.25" customHeight="1" x14ac:dyDescent="0.2">
      <c r="A199" s="6" t="s">
        <v>381</v>
      </c>
      <c r="B199" s="7" t="s">
        <v>380</v>
      </c>
      <c r="C199" s="54"/>
      <c r="D199" s="18">
        <v>5474.5</v>
      </c>
      <c r="E199" s="28">
        <v>5474.5</v>
      </c>
      <c r="F199" s="60"/>
      <c r="G199" s="60">
        <f t="shared" ref="G199:G212" si="12">E199/D199*100</f>
        <v>100</v>
      </c>
      <c r="I199" s="45"/>
    </row>
    <row r="200" spans="1:9" ht="20.25" customHeight="1" x14ac:dyDescent="0.2">
      <c r="A200" s="6" t="s">
        <v>297</v>
      </c>
      <c r="B200" s="7" t="s">
        <v>295</v>
      </c>
      <c r="C200" s="54">
        <v>200</v>
      </c>
      <c r="D200" s="18">
        <v>2085</v>
      </c>
      <c r="E200" s="28">
        <v>2085</v>
      </c>
      <c r="F200" s="60">
        <f t="shared" ref="F200:F212" si="13">E200/C200*100</f>
        <v>1042.5</v>
      </c>
      <c r="G200" s="60">
        <f t="shared" si="12"/>
        <v>100</v>
      </c>
      <c r="I200" s="45"/>
    </row>
    <row r="201" spans="1:9" ht="20.25" customHeight="1" x14ac:dyDescent="0.2">
      <c r="A201" s="6" t="s">
        <v>298</v>
      </c>
      <c r="B201" s="7" t="s">
        <v>296</v>
      </c>
      <c r="C201" s="54">
        <v>71410.100000000006</v>
      </c>
      <c r="D201" s="18">
        <v>100212.8</v>
      </c>
      <c r="E201" s="28">
        <v>88447</v>
      </c>
      <c r="F201" s="60">
        <f t="shared" si="13"/>
        <v>123.85782963474354</v>
      </c>
      <c r="G201" s="60">
        <f t="shared" si="12"/>
        <v>88.259184455478731</v>
      </c>
      <c r="I201" s="45"/>
    </row>
    <row r="202" spans="1:9" s="47" customFormat="1" ht="24" customHeight="1" x14ac:dyDescent="0.2">
      <c r="A202" s="5" t="s">
        <v>299</v>
      </c>
      <c r="B202" s="8" t="s">
        <v>46</v>
      </c>
      <c r="C202" s="17">
        <f t="shared" ref="C202:E202" si="14">C203+C204</f>
        <v>1298573.1000000001</v>
      </c>
      <c r="D202" s="17">
        <f t="shared" si="14"/>
        <v>7185252.5</v>
      </c>
      <c r="E202" s="17">
        <f t="shared" si="14"/>
        <v>7120775.3000000007</v>
      </c>
      <c r="F202" s="59">
        <f t="shared" si="13"/>
        <v>548.35382775139885</v>
      </c>
      <c r="G202" s="59">
        <f t="shared" si="12"/>
        <v>99.102645314134762</v>
      </c>
      <c r="I202" s="45"/>
    </row>
    <row r="203" spans="1:9" ht="18.75" customHeight="1" x14ac:dyDescent="0.2">
      <c r="A203" s="6" t="s">
        <v>320</v>
      </c>
      <c r="B203" s="7" t="s">
        <v>321</v>
      </c>
      <c r="C203" s="54">
        <v>200000</v>
      </c>
      <c r="D203" s="28">
        <v>6086679.4000000004</v>
      </c>
      <c r="E203" s="28">
        <v>6022202.2000000002</v>
      </c>
      <c r="F203" s="60">
        <f t="shared" si="13"/>
        <v>3011.1011000000003</v>
      </c>
      <c r="G203" s="60">
        <f t="shared" si="12"/>
        <v>98.940683486631471</v>
      </c>
      <c r="I203" s="50"/>
    </row>
    <row r="204" spans="1:9" ht="24.75" customHeight="1" x14ac:dyDescent="0.2">
      <c r="A204" s="36" t="s">
        <v>396</v>
      </c>
      <c r="B204" s="7" t="s">
        <v>300</v>
      </c>
      <c r="C204" s="54">
        <v>1098573.1000000001</v>
      </c>
      <c r="D204" s="18">
        <v>1098573.1000000001</v>
      </c>
      <c r="E204" s="28">
        <v>1098573.1000000001</v>
      </c>
      <c r="F204" s="60">
        <f t="shared" si="13"/>
        <v>100</v>
      </c>
      <c r="G204" s="60">
        <f t="shared" si="12"/>
        <v>100</v>
      </c>
      <c r="I204" s="45"/>
    </row>
    <row r="205" spans="1:9" s="47" customFormat="1" ht="22.5" customHeight="1" x14ac:dyDescent="0.2">
      <c r="A205" s="5" t="s">
        <v>301</v>
      </c>
      <c r="B205" s="8" t="s">
        <v>15</v>
      </c>
      <c r="C205" s="17">
        <f>SUM(C206:C209)</f>
        <v>1725676.3</v>
      </c>
      <c r="D205" s="17">
        <f>SUM(D206:D209)</f>
        <v>1720988.4</v>
      </c>
      <c r="E205" s="17">
        <f>SUM(E206:E209)</f>
        <v>1720988.1999999997</v>
      </c>
      <c r="F205" s="59">
        <f t="shared" si="13"/>
        <v>99.728332596327576</v>
      </c>
      <c r="G205" s="59">
        <f t="shared" si="12"/>
        <v>99.999988378771164</v>
      </c>
      <c r="I205" s="45"/>
    </row>
    <row r="206" spans="1:9" ht="31.5" x14ac:dyDescent="0.2">
      <c r="A206" s="6" t="s">
        <v>302</v>
      </c>
      <c r="B206" s="7" t="s">
        <v>306</v>
      </c>
      <c r="C206" s="54">
        <v>356402.8</v>
      </c>
      <c r="D206" s="33">
        <v>355730.4</v>
      </c>
      <c r="E206" s="28">
        <v>355730.3</v>
      </c>
      <c r="F206" s="60">
        <f t="shared" si="13"/>
        <v>99.811309002061705</v>
      </c>
      <c r="G206" s="60">
        <f t="shared" si="12"/>
        <v>99.999971888823652</v>
      </c>
      <c r="I206" s="45"/>
    </row>
    <row r="207" spans="1:9" ht="18" customHeight="1" x14ac:dyDescent="0.2">
      <c r="A207" s="6" t="s">
        <v>303</v>
      </c>
      <c r="B207" s="7" t="s">
        <v>307</v>
      </c>
      <c r="C207" s="54">
        <v>19121.5</v>
      </c>
      <c r="D207" s="33">
        <v>17775.2</v>
      </c>
      <c r="E207" s="28">
        <v>17775.099999999999</v>
      </c>
      <c r="F207" s="60">
        <f t="shared" si="13"/>
        <v>92.958711398164368</v>
      </c>
      <c r="G207" s="60">
        <f t="shared" si="12"/>
        <v>99.999437418425657</v>
      </c>
      <c r="I207" s="45"/>
    </row>
    <row r="208" spans="1:9" ht="18" customHeight="1" x14ac:dyDescent="0.2">
      <c r="A208" s="6" t="s">
        <v>304</v>
      </c>
      <c r="B208" s="7" t="s">
        <v>308</v>
      </c>
      <c r="C208" s="54">
        <v>1104073.1000000001</v>
      </c>
      <c r="D208" s="33">
        <v>1101403.8999999999</v>
      </c>
      <c r="E208" s="28">
        <v>1101403.8999999999</v>
      </c>
      <c r="F208" s="60">
        <f t="shared" si="13"/>
        <v>99.758240645478978</v>
      </c>
      <c r="G208" s="60">
        <f t="shared" si="12"/>
        <v>100</v>
      </c>
      <c r="I208" s="45"/>
    </row>
    <row r="209" spans="1:9" ht="18" customHeight="1" x14ac:dyDescent="0.2">
      <c r="A209" s="6" t="s">
        <v>305</v>
      </c>
      <c r="B209" s="7" t="s">
        <v>309</v>
      </c>
      <c r="C209" s="54">
        <v>246078.9</v>
      </c>
      <c r="D209" s="33">
        <v>246078.9</v>
      </c>
      <c r="E209" s="28">
        <v>246078.9</v>
      </c>
      <c r="F209" s="60">
        <f t="shared" si="13"/>
        <v>100</v>
      </c>
      <c r="G209" s="60">
        <f t="shared" si="12"/>
        <v>100</v>
      </c>
      <c r="I209" s="45"/>
    </row>
    <row r="210" spans="1:9" s="47" customFormat="1" x14ac:dyDescent="0.2">
      <c r="A210" s="5"/>
      <c r="B210" s="8" t="s">
        <v>16</v>
      </c>
      <c r="C210" s="17">
        <f>C6+C23+C39+C58+C68+C93+C103+C111+C122+C144+C153+C156+C164+C167+C172+C178+C192+C197+C202+C205</f>
        <v>152903484</v>
      </c>
      <c r="D210" s="17">
        <f>D6+D23+D39+D58+D68+D93+D103+D111+D122+D144+D153+D156+D164+D167+D172+D178+D192+D197+D202+D205</f>
        <v>184934689.40000001</v>
      </c>
      <c r="E210" s="17">
        <f>E6+E23+E39+E58+E68+E93+E103+E111+E122+E144+E153+E156+E164+E167+E172+E178+E192+E197+E202+E205</f>
        <v>180174033.10000002</v>
      </c>
      <c r="F210" s="59">
        <f t="shared" si="13"/>
        <v>117.83513912606467</v>
      </c>
      <c r="G210" s="59">
        <f t="shared" si="12"/>
        <v>97.425763486858301</v>
      </c>
      <c r="I210" s="45"/>
    </row>
    <row r="211" spans="1:9" s="48" customFormat="1" x14ac:dyDescent="0.2">
      <c r="A211" s="11"/>
      <c r="B211" s="12" t="s">
        <v>17</v>
      </c>
      <c r="C211" s="55">
        <v>24986594.800000001</v>
      </c>
      <c r="D211" s="19">
        <v>23334391.699999999</v>
      </c>
      <c r="E211" s="19">
        <v>21931630.399999999</v>
      </c>
      <c r="F211" s="60">
        <f t="shared" si="13"/>
        <v>87.773586499269598</v>
      </c>
      <c r="G211" s="60">
        <f t="shared" si="12"/>
        <v>93.988438532983054</v>
      </c>
      <c r="I211" s="45"/>
    </row>
    <row r="212" spans="1:9" s="47" customFormat="1" x14ac:dyDescent="0.2">
      <c r="A212" s="16"/>
      <c r="B212" s="8" t="s">
        <v>18</v>
      </c>
      <c r="C212" s="17">
        <f>C210+C211</f>
        <v>177890078.80000001</v>
      </c>
      <c r="D212" s="17">
        <f t="shared" ref="D212:E212" si="15">D210+D211</f>
        <v>208269081.09999999</v>
      </c>
      <c r="E212" s="17">
        <f t="shared" si="15"/>
        <v>202105663.50000003</v>
      </c>
      <c r="F212" s="59">
        <f t="shared" si="13"/>
        <v>113.61266736366188</v>
      </c>
      <c r="G212" s="59">
        <f t="shared" si="12"/>
        <v>97.04064685576607</v>
      </c>
      <c r="I212" s="45"/>
    </row>
    <row r="213" spans="1:9" ht="8.25" customHeight="1" x14ac:dyDescent="0.25">
      <c r="D213" s="15"/>
      <c r="E213" s="15"/>
      <c r="F213" s="15"/>
      <c r="G213" s="15"/>
    </row>
    <row r="216" spans="1:9" x14ac:dyDescent="0.25">
      <c r="E216" s="15"/>
      <c r="F216" s="15"/>
    </row>
    <row r="219" spans="1:9" x14ac:dyDescent="0.25">
      <c r="E219" s="20"/>
      <c r="F219" s="20"/>
    </row>
    <row r="222" spans="1:9" ht="21" customHeight="1" x14ac:dyDescent="0.2">
      <c r="A222" s="38"/>
      <c r="B222" s="38"/>
      <c r="C222" s="38"/>
      <c r="D222" s="38"/>
      <c r="E222" s="38"/>
      <c r="F222" s="38"/>
      <c r="G222" s="38"/>
    </row>
    <row r="223" spans="1:9" ht="21" customHeight="1" x14ac:dyDescent="0.2">
      <c r="A223" s="39"/>
      <c r="B223" s="39"/>
      <c r="C223" s="39"/>
      <c r="D223" s="39"/>
      <c r="E223" s="39"/>
      <c r="F223" s="39"/>
      <c r="G223" s="39"/>
    </row>
    <row r="226" spans="1:6" x14ac:dyDescent="0.25">
      <c r="E226" s="14"/>
      <c r="F226" s="14"/>
    </row>
    <row r="227" spans="1:6" x14ac:dyDescent="0.25">
      <c r="E227" s="14"/>
      <c r="F227" s="14"/>
    </row>
    <row r="228" spans="1:6" x14ac:dyDescent="0.25">
      <c r="E228" s="14"/>
      <c r="F228" s="14"/>
    </row>
    <row r="232" spans="1:6" x14ac:dyDescent="0.25">
      <c r="E232" s="15"/>
      <c r="F232" s="15"/>
    </row>
    <row r="234" spans="1:6" x14ac:dyDescent="0.25">
      <c r="A234" s="30"/>
    </row>
  </sheetData>
  <mergeCells count="6">
    <mergeCell ref="A1:G1"/>
    <mergeCell ref="A3:A4"/>
    <mergeCell ref="B3:B4"/>
    <mergeCell ref="F3:G3"/>
    <mergeCell ref="C3:D3"/>
    <mergeCell ref="E3:E4"/>
  </mergeCells>
  <printOptions horizontalCentered="1"/>
  <pageMargins left="0.19685039370078741" right="0.19685039370078741" top="0.15748031496062992" bottom="0.15748031496062992" header="0" footer="0"/>
  <pageSetup paperSize="9" scale="65" fitToHeight="0" orientation="landscape" r:id="rId1"/>
  <headerFooter alignWithMargins="0">
    <oddFooter>&amp;C&amp;P</oddFooter>
  </headerFooter>
  <rowBreaks count="6" manualBreakCount="6">
    <brk id="43" max="6" man="1"/>
    <brk id="75" max="6" man="1"/>
    <brk id="110" max="6" man="1"/>
    <brk id="149" max="6" man="1"/>
    <brk id="177" max="6" man="1"/>
    <brk id="204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7"/>
  <sheetViews>
    <sheetView view="pageBreakPreview" zoomScale="85" zoomScaleNormal="100" zoomScaleSheetLayoutView="85" workbookViewId="0">
      <selection activeCell="O4" sqref="O4"/>
    </sheetView>
  </sheetViews>
  <sheetFormatPr defaultColWidth="7.75" defaultRowHeight="15" x14ac:dyDescent="0.25"/>
  <cols>
    <col min="1" max="1" width="6.875" style="64" customWidth="1"/>
    <col min="2" max="2" width="36.375" style="63" customWidth="1"/>
    <col min="3" max="5" width="24.625" style="61" hidden="1" customWidth="1"/>
    <col min="6" max="6" width="58.125" style="61" customWidth="1"/>
    <col min="7" max="7" width="11.875" style="61" customWidth="1"/>
    <col min="8" max="8" width="12" style="62" customWidth="1"/>
    <col min="9" max="9" width="14" style="62" customWidth="1"/>
    <col min="10" max="16384" width="7.75" style="61"/>
  </cols>
  <sheetData>
    <row r="1" spans="1:9" ht="20.25" x14ac:dyDescent="0.3">
      <c r="A1" s="231" t="s">
        <v>875</v>
      </c>
      <c r="B1" s="231"/>
      <c r="C1" s="231"/>
      <c r="D1" s="231"/>
      <c r="E1" s="231"/>
      <c r="F1" s="231"/>
      <c r="G1" s="231"/>
      <c r="H1" s="231"/>
      <c r="I1" s="231"/>
    </row>
    <row r="2" spans="1:9" ht="33" customHeight="1" x14ac:dyDescent="0.25">
      <c r="A2" s="232" t="s">
        <v>874</v>
      </c>
      <c r="B2" s="232"/>
      <c r="C2" s="232"/>
      <c r="D2" s="232"/>
      <c r="E2" s="232"/>
      <c r="F2" s="232"/>
      <c r="G2" s="232"/>
      <c r="H2" s="232"/>
      <c r="I2" s="232"/>
    </row>
    <row r="3" spans="1:9" ht="25.5" customHeight="1" x14ac:dyDescent="0.25">
      <c r="A3" s="215" t="s">
        <v>873</v>
      </c>
      <c r="B3" s="213" t="s">
        <v>872</v>
      </c>
      <c r="C3" s="230" t="s">
        <v>871</v>
      </c>
      <c r="D3" s="230"/>
      <c r="E3" s="230"/>
      <c r="F3" s="213" t="s">
        <v>870</v>
      </c>
      <c r="G3" s="211" t="s">
        <v>869</v>
      </c>
      <c r="H3" s="212"/>
      <c r="I3" s="212"/>
    </row>
    <row r="4" spans="1:9" ht="63.75" customHeight="1" x14ac:dyDescent="0.25">
      <c r="A4" s="215"/>
      <c r="B4" s="214"/>
      <c r="C4" s="188"/>
      <c r="D4" s="188"/>
      <c r="E4" s="188"/>
      <c r="F4" s="214"/>
      <c r="G4" s="188" t="s">
        <v>868</v>
      </c>
      <c r="H4" s="188" t="s">
        <v>867</v>
      </c>
      <c r="I4" s="188" t="s">
        <v>866</v>
      </c>
    </row>
    <row r="5" spans="1:9" s="128" customFormat="1" ht="75" x14ac:dyDescent="0.2">
      <c r="A5" s="210" t="s">
        <v>865</v>
      </c>
      <c r="B5" s="216" t="s">
        <v>7</v>
      </c>
      <c r="C5" s="108"/>
      <c r="D5" s="108"/>
      <c r="E5" s="108"/>
      <c r="F5" s="107" t="s">
        <v>864</v>
      </c>
      <c r="G5" s="81">
        <v>95</v>
      </c>
      <c r="H5" s="81">
        <v>95</v>
      </c>
      <c r="I5" s="81">
        <f>H5/G5*100</f>
        <v>100</v>
      </c>
    </row>
    <row r="6" spans="1:9" s="128" customFormat="1" ht="65.25" customHeight="1" x14ac:dyDescent="0.2">
      <c r="A6" s="210"/>
      <c r="B6" s="217"/>
      <c r="C6" s="108"/>
      <c r="D6" s="108"/>
      <c r="E6" s="108"/>
      <c r="F6" s="107" t="s">
        <v>863</v>
      </c>
      <c r="G6" s="81">
        <v>96.5</v>
      </c>
      <c r="H6" s="81">
        <v>96.6</v>
      </c>
      <c r="I6" s="81">
        <f>H6/G6*100</f>
        <v>100.10362694300518</v>
      </c>
    </row>
    <row r="7" spans="1:9" s="66" customFormat="1" ht="75" x14ac:dyDescent="0.25">
      <c r="A7" s="127" t="s">
        <v>862</v>
      </c>
      <c r="B7" s="171" t="s">
        <v>861</v>
      </c>
      <c r="C7" s="70"/>
      <c r="D7" s="70"/>
      <c r="E7" s="70"/>
      <c r="F7" s="69" t="s">
        <v>860</v>
      </c>
      <c r="G7" s="92">
        <v>74</v>
      </c>
      <c r="H7" s="92">
        <v>87.7</v>
      </c>
      <c r="I7" s="67">
        <f>H7/G7*100</f>
        <v>118.51351351351352</v>
      </c>
    </row>
    <row r="8" spans="1:9" s="66" customFormat="1" ht="56.25" x14ac:dyDescent="0.25">
      <c r="A8" s="127" t="s">
        <v>859</v>
      </c>
      <c r="B8" s="158" t="s">
        <v>202</v>
      </c>
      <c r="C8" s="70"/>
      <c r="D8" s="70"/>
      <c r="E8" s="70"/>
      <c r="F8" s="69" t="s">
        <v>858</v>
      </c>
      <c r="G8" s="92">
        <v>8.9</v>
      </c>
      <c r="H8" s="92">
        <v>8.6999999999999993</v>
      </c>
      <c r="I8" s="67">
        <f>G8/H8*100</f>
        <v>102.29885057471266</v>
      </c>
    </row>
    <row r="9" spans="1:9" s="66" customFormat="1" ht="60.75" customHeight="1" x14ac:dyDescent="0.25">
      <c r="A9" s="127" t="s">
        <v>857</v>
      </c>
      <c r="B9" s="158" t="s">
        <v>856</v>
      </c>
      <c r="C9" s="157"/>
      <c r="D9" s="157"/>
      <c r="E9" s="157"/>
      <c r="F9" s="69" t="s">
        <v>855</v>
      </c>
      <c r="G9" s="92">
        <v>51.7</v>
      </c>
      <c r="H9" s="92">
        <v>55.9</v>
      </c>
      <c r="I9" s="67">
        <f t="shared" ref="I9:I40" si="0">H9/G9*100</f>
        <v>108.12379110251449</v>
      </c>
    </row>
    <row r="10" spans="1:9" s="66" customFormat="1" ht="75" x14ac:dyDescent="0.25">
      <c r="A10" s="127" t="s">
        <v>854</v>
      </c>
      <c r="B10" s="158" t="s">
        <v>364</v>
      </c>
      <c r="C10" s="157"/>
      <c r="D10" s="157"/>
      <c r="E10" s="157"/>
      <c r="F10" s="69" t="s">
        <v>853</v>
      </c>
      <c r="G10" s="92">
        <v>93</v>
      </c>
      <c r="H10" s="92">
        <v>99.1</v>
      </c>
      <c r="I10" s="67">
        <f t="shared" si="0"/>
        <v>106.55913978494623</v>
      </c>
    </row>
    <row r="11" spans="1:9" s="66" customFormat="1" ht="60.75" customHeight="1" x14ac:dyDescent="0.25">
      <c r="A11" s="127" t="s">
        <v>852</v>
      </c>
      <c r="B11" s="158" t="s">
        <v>367</v>
      </c>
      <c r="C11" s="157"/>
      <c r="D11" s="157"/>
      <c r="E11" s="157"/>
      <c r="F11" s="69" t="s">
        <v>851</v>
      </c>
      <c r="G11" s="92">
        <v>90</v>
      </c>
      <c r="H11" s="92">
        <v>90</v>
      </c>
      <c r="I11" s="67">
        <f t="shared" si="0"/>
        <v>100</v>
      </c>
    </row>
    <row r="12" spans="1:9" s="66" customFormat="1" ht="37.5" x14ac:dyDescent="0.25">
      <c r="A12" s="127" t="s">
        <v>850</v>
      </c>
      <c r="B12" s="158" t="s">
        <v>368</v>
      </c>
      <c r="C12" s="157"/>
      <c r="D12" s="157"/>
      <c r="E12" s="157"/>
      <c r="F12" s="69" t="s">
        <v>849</v>
      </c>
      <c r="G12" s="92">
        <v>9.1</v>
      </c>
      <c r="H12" s="92">
        <v>9.1</v>
      </c>
      <c r="I12" s="67">
        <f t="shared" si="0"/>
        <v>100</v>
      </c>
    </row>
    <row r="13" spans="1:9" s="66" customFormat="1" ht="56.25" x14ac:dyDescent="0.25">
      <c r="A13" s="127" t="s">
        <v>848</v>
      </c>
      <c r="B13" s="158" t="s">
        <v>372</v>
      </c>
      <c r="C13" s="157"/>
      <c r="D13" s="157"/>
      <c r="E13" s="157"/>
      <c r="F13" s="69" t="s">
        <v>847</v>
      </c>
      <c r="G13" s="92">
        <v>32</v>
      </c>
      <c r="H13" s="92">
        <v>33.6</v>
      </c>
      <c r="I13" s="67">
        <f t="shared" si="0"/>
        <v>105</v>
      </c>
    </row>
    <row r="14" spans="1:9" s="66" customFormat="1" ht="75" x14ac:dyDescent="0.25">
      <c r="A14" s="127" t="s">
        <v>846</v>
      </c>
      <c r="B14" s="158" t="s">
        <v>201</v>
      </c>
      <c r="C14" s="157"/>
      <c r="D14" s="157"/>
      <c r="E14" s="157"/>
      <c r="F14" s="69" t="s">
        <v>845</v>
      </c>
      <c r="G14" s="92">
        <v>4</v>
      </c>
      <c r="H14" s="92">
        <v>5.4</v>
      </c>
      <c r="I14" s="67">
        <f t="shared" si="0"/>
        <v>135</v>
      </c>
    </row>
    <row r="15" spans="1:9" s="66" customFormat="1" ht="93.75" x14ac:dyDescent="0.25">
      <c r="A15" s="127" t="s">
        <v>844</v>
      </c>
      <c r="B15" s="126" t="s">
        <v>370</v>
      </c>
      <c r="C15" s="157"/>
      <c r="D15" s="157"/>
      <c r="E15" s="157"/>
      <c r="F15" s="69" t="s">
        <v>843</v>
      </c>
      <c r="G15" s="148">
        <v>40.1</v>
      </c>
      <c r="H15" s="148">
        <v>41</v>
      </c>
      <c r="I15" s="67">
        <f t="shared" si="0"/>
        <v>102.24438902743142</v>
      </c>
    </row>
    <row r="16" spans="1:9" s="66" customFormat="1" ht="140.25" customHeight="1" x14ac:dyDescent="0.25">
      <c r="A16" s="127" t="s">
        <v>842</v>
      </c>
      <c r="B16" s="158" t="s">
        <v>198</v>
      </c>
      <c r="C16" s="157"/>
      <c r="D16" s="157"/>
      <c r="E16" s="157"/>
      <c r="F16" s="69" t="s">
        <v>841</v>
      </c>
      <c r="G16" s="92">
        <v>95</v>
      </c>
      <c r="H16" s="92">
        <v>98</v>
      </c>
      <c r="I16" s="67">
        <f t="shared" si="0"/>
        <v>103.15789473684211</v>
      </c>
    </row>
    <row r="17" spans="1:10" s="66" customFormat="1" ht="56.25" x14ac:dyDescent="0.25">
      <c r="A17" s="127" t="s">
        <v>840</v>
      </c>
      <c r="B17" s="158" t="s">
        <v>199</v>
      </c>
      <c r="C17" s="157"/>
      <c r="D17" s="157"/>
      <c r="E17" s="157"/>
      <c r="F17" s="69" t="s">
        <v>839</v>
      </c>
      <c r="G17" s="92">
        <v>16.2</v>
      </c>
      <c r="H17" s="92">
        <v>16.2</v>
      </c>
      <c r="I17" s="67">
        <f t="shared" si="0"/>
        <v>100</v>
      </c>
    </row>
    <row r="18" spans="1:10" s="66" customFormat="1" ht="135.75" customHeight="1" x14ac:dyDescent="0.25">
      <c r="A18" s="127" t="s">
        <v>838</v>
      </c>
      <c r="B18" s="158" t="s">
        <v>200</v>
      </c>
      <c r="C18" s="157"/>
      <c r="D18" s="157"/>
      <c r="E18" s="157"/>
      <c r="F18" s="69" t="s">
        <v>837</v>
      </c>
      <c r="G18" s="92">
        <v>100</v>
      </c>
      <c r="H18" s="92">
        <v>100</v>
      </c>
      <c r="I18" s="67">
        <f t="shared" si="0"/>
        <v>100</v>
      </c>
    </row>
    <row r="19" spans="1:10" s="66" customFormat="1" ht="56.25" x14ac:dyDescent="0.25">
      <c r="A19" s="127" t="s">
        <v>836</v>
      </c>
      <c r="B19" s="158" t="s">
        <v>205</v>
      </c>
      <c r="C19" s="157"/>
      <c r="D19" s="157"/>
      <c r="E19" s="157"/>
      <c r="F19" s="104" t="s">
        <v>835</v>
      </c>
      <c r="G19" s="117">
        <v>94</v>
      </c>
      <c r="H19" s="92">
        <v>100</v>
      </c>
      <c r="I19" s="67">
        <f t="shared" si="0"/>
        <v>106.38297872340425</v>
      </c>
    </row>
    <row r="20" spans="1:10" s="66" customFormat="1" ht="75" x14ac:dyDescent="0.25">
      <c r="A20" s="127" t="s">
        <v>834</v>
      </c>
      <c r="B20" s="158" t="s">
        <v>206</v>
      </c>
      <c r="C20" s="157"/>
      <c r="D20" s="157"/>
      <c r="E20" s="157"/>
      <c r="F20" s="104" t="s">
        <v>833</v>
      </c>
      <c r="G20" s="101">
        <v>100</v>
      </c>
      <c r="H20" s="92">
        <v>100</v>
      </c>
      <c r="I20" s="67">
        <f t="shared" si="0"/>
        <v>100</v>
      </c>
    </row>
    <row r="21" spans="1:10" s="66" customFormat="1" ht="75" x14ac:dyDescent="0.25">
      <c r="A21" s="127" t="s">
        <v>832</v>
      </c>
      <c r="B21" s="158" t="s">
        <v>207</v>
      </c>
      <c r="C21" s="157"/>
      <c r="D21" s="157"/>
      <c r="E21" s="157"/>
      <c r="F21" s="104" t="s">
        <v>831</v>
      </c>
      <c r="G21" s="101">
        <v>34</v>
      </c>
      <c r="H21" s="92">
        <v>34.799999999999997</v>
      </c>
      <c r="I21" s="67">
        <f t="shared" si="0"/>
        <v>102.35294117647058</v>
      </c>
    </row>
    <row r="22" spans="1:10" s="66" customFormat="1" ht="75" x14ac:dyDescent="0.25">
      <c r="A22" s="127" t="s">
        <v>830</v>
      </c>
      <c r="B22" s="158" t="s">
        <v>208</v>
      </c>
      <c r="C22" s="157"/>
      <c r="D22" s="157"/>
      <c r="E22" s="157"/>
      <c r="F22" s="104" t="s">
        <v>829</v>
      </c>
      <c r="G22" s="101">
        <v>59</v>
      </c>
      <c r="H22" s="92">
        <v>59.3</v>
      </c>
      <c r="I22" s="67">
        <f t="shared" si="0"/>
        <v>100.50847457627118</v>
      </c>
    </row>
    <row r="23" spans="1:10" s="66" customFormat="1" ht="131.25" x14ac:dyDescent="0.25">
      <c r="A23" s="127" t="s">
        <v>828</v>
      </c>
      <c r="B23" s="158" t="s">
        <v>827</v>
      </c>
      <c r="C23" s="157"/>
      <c r="D23" s="157"/>
      <c r="E23" s="157"/>
      <c r="F23" s="104" t="s">
        <v>826</v>
      </c>
      <c r="G23" s="101">
        <v>100</v>
      </c>
      <c r="H23" s="92">
        <v>100</v>
      </c>
      <c r="I23" s="67">
        <f t="shared" si="0"/>
        <v>100</v>
      </c>
    </row>
    <row r="24" spans="1:10" s="66" customFormat="1" ht="60" customHeight="1" x14ac:dyDescent="0.25">
      <c r="A24" s="127" t="s">
        <v>825</v>
      </c>
      <c r="B24" s="158" t="s">
        <v>204</v>
      </c>
      <c r="C24" s="157"/>
      <c r="D24" s="157"/>
      <c r="E24" s="157"/>
      <c r="F24" s="150" t="s">
        <v>824</v>
      </c>
      <c r="G24" s="149">
        <v>65</v>
      </c>
      <c r="H24" s="92">
        <v>65</v>
      </c>
      <c r="I24" s="67">
        <f t="shared" si="0"/>
        <v>100</v>
      </c>
    </row>
    <row r="25" spans="1:10" s="66" customFormat="1" ht="75" x14ac:dyDescent="0.25">
      <c r="A25" s="127" t="s">
        <v>823</v>
      </c>
      <c r="B25" s="158" t="s">
        <v>210</v>
      </c>
      <c r="C25" s="157"/>
      <c r="D25" s="157"/>
      <c r="E25" s="157"/>
      <c r="F25" s="87" t="s">
        <v>822</v>
      </c>
      <c r="G25" s="78">
        <v>87</v>
      </c>
      <c r="H25" s="148">
        <v>93.72</v>
      </c>
      <c r="I25" s="67">
        <f t="shared" si="0"/>
        <v>107.72413793103448</v>
      </c>
    </row>
    <row r="26" spans="1:10" s="66" customFormat="1" ht="59.25" customHeight="1" x14ac:dyDescent="0.25">
      <c r="A26" s="127" t="s">
        <v>821</v>
      </c>
      <c r="B26" s="158" t="s">
        <v>211</v>
      </c>
      <c r="C26" s="157"/>
      <c r="D26" s="157"/>
      <c r="E26" s="157"/>
      <c r="F26" s="112" t="s">
        <v>820</v>
      </c>
      <c r="G26" s="152">
        <v>3</v>
      </c>
      <c r="H26" s="148">
        <v>3</v>
      </c>
      <c r="I26" s="67">
        <f t="shared" si="0"/>
        <v>100</v>
      </c>
    </row>
    <row r="27" spans="1:10" s="66" customFormat="1" ht="93.75" x14ac:dyDescent="0.25">
      <c r="A27" s="127" t="s">
        <v>819</v>
      </c>
      <c r="B27" s="158" t="s">
        <v>212</v>
      </c>
      <c r="C27" s="157"/>
      <c r="D27" s="157"/>
      <c r="E27" s="157"/>
      <c r="F27" s="69" t="s">
        <v>818</v>
      </c>
      <c r="G27" s="92">
        <v>100</v>
      </c>
      <c r="H27" s="92">
        <v>100</v>
      </c>
      <c r="I27" s="67">
        <f t="shared" si="0"/>
        <v>100</v>
      </c>
    </row>
    <row r="28" spans="1:10" s="96" customFormat="1" ht="81" customHeight="1" x14ac:dyDescent="0.25">
      <c r="A28" s="233" t="s">
        <v>817</v>
      </c>
      <c r="B28" s="216" t="s">
        <v>5</v>
      </c>
      <c r="C28" s="221"/>
      <c r="D28" s="221"/>
      <c r="E28" s="221"/>
      <c r="F28" s="107" t="s">
        <v>816</v>
      </c>
      <c r="G28" s="187">
        <v>5500</v>
      </c>
      <c r="H28" s="187">
        <v>5560</v>
      </c>
      <c r="I28" s="81">
        <f t="shared" si="0"/>
        <v>101.09090909090909</v>
      </c>
    </row>
    <row r="29" spans="1:10" s="96" customFormat="1" ht="41.25" customHeight="1" x14ac:dyDescent="0.25">
      <c r="A29" s="233"/>
      <c r="B29" s="235"/>
      <c r="C29" s="221"/>
      <c r="D29" s="221"/>
      <c r="E29" s="221"/>
      <c r="F29" s="107" t="s">
        <v>814</v>
      </c>
      <c r="G29" s="81">
        <v>76.989999999999995</v>
      </c>
      <c r="H29" s="81">
        <v>80.010000000000005</v>
      </c>
      <c r="I29" s="81">
        <f t="shared" si="0"/>
        <v>103.92258734900636</v>
      </c>
    </row>
    <row r="30" spans="1:10" s="66" customFormat="1" ht="37.5" x14ac:dyDescent="0.25">
      <c r="A30" s="184" t="s">
        <v>815</v>
      </c>
      <c r="B30" s="126" t="s">
        <v>325</v>
      </c>
      <c r="C30" s="70"/>
      <c r="D30" s="70"/>
      <c r="E30" s="70"/>
      <c r="F30" s="69" t="s">
        <v>814</v>
      </c>
      <c r="G30" s="92">
        <v>76.989999999999995</v>
      </c>
      <c r="H30" s="92">
        <v>80.010000000000005</v>
      </c>
      <c r="I30" s="67">
        <f t="shared" si="0"/>
        <v>103.92258734900636</v>
      </c>
    </row>
    <row r="31" spans="1:10" s="66" customFormat="1" ht="56.25" x14ac:dyDescent="0.25">
      <c r="A31" s="184" t="s">
        <v>813</v>
      </c>
      <c r="B31" s="126" t="s">
        <v>327</v>
      </c>
      <c r="C31" s="70"/>
      <c r="D31" s="70"/>
      <c r="E31" s="70"/>
      <c r="F31" s="69" t="s">
        <v>812</v>
      </c>
      <c r="G31" s="92">
        <v>100</v>
      </c>
      <c r="H31" s="92">
        <v>100</v>
      </c>
      <c r="I31" s="67">
        <f t="shared" si="0"/>
        <v>100</v>
      </c>
    </row>
    <row r="32" spans="1:10" s="66" customFormat="1" ht="46.5" customHeight="1" x14ac:dyDescent="0.25">
      <c r="A32" s="184" t="s">
        <v>811</v>
      </c>
      <c r="B32" s="126" t="s">
        <v>330</v>
      </c>
      <c r="C32" s="70"/>
      <c r="D32" s="70"/>
      <c r="E32" s="70"/>
      <c r="F32" s="69" t="s">
        <v>810</v>
      </c>
      <c r="G32" s="153">
        <v>2</v>
      </c>
      <c r="H32" s="153">
        <v>2</v>
      </c>
      <c r="I32" s="67">
        <f t="shared" si="0"/>
        <v>100</v>
      </c>
      <c r="J32" s="134"/>
    </row>
    <row r="33" spans="1:10" s="66" customFormat="1" ht="37.5" x14ac:dyDescent="0.25">
      <c r="A33" s="220" t="s">
        <v>809</v>
      </c>
      <c r="B33" s="218" t="s">
        <v>20</v>
      </c>
      <c r="C33" s="70"/>
      <c r="D33" s="70"/>
      <c r="E33" s="70"/>
      <c r="F33" s="69" t="s">
        <v>808</v>
      </c>
      <c r="G33" s="153">
        <v>132</v>
      </c>
      <c r="H33" s="153">
        <v>182</v>
      </c>
      <c r="I33" s="67">
        <f t="shared" si="0"/>
        <v>137.87878787878788</v>
      </c>
    </row>
    <row r="34" spans="1:10" s="66" customFormat="1" ht="75" x14ac:dyDescent="0.25">
      <c r="A34" s="220"/>
      <c r="B34" s="219"/>
      <c r="C34" s="70"/>
      <c r="D34" s="70"/>
      <c r="E34" s="70"/>
      <c r="F34" s="69" t="s">
        <v>807</v>
      </c>
      <c r="G34" s="153">
        <v>45</v>
      </c>
      <c r="H34" s="153">
        <v>45</v>
      </c>
      <c r="I34" s="67">
        <f t="shared" si="0"/>
        <v>100</v>
      </c>
    </row>
    <row r="35" spans="1:10" s="66" customFormat="1" ht="37.5" x14ac:dyDescent="0.25">
      <c r="A35" s="184" t="s">
        <v>806</v>
      </c>
      <c r="B35" s="126" t="s">
        <v>315</v>
      </c>
      <c r="C35" s="70"/>
      <c r="D35" s="70"/>
      <c r="E35" s="70"/>
      <c r="F35" s="69" t="s">
        <v>805</v>
      </c>
      <c r="G35" s="92">
        <v>85</v>
      </c>
      <c r="H35" s="92">
        <v>98.42</v>
      </c>
      <c r="I35" s="67">
        <f t="shared" si="0"/>
        <v>115.78823529411765</v>
      </c>
    </row>
    <row r="36" spans="1:10" s="66" customFormat="1" ht="75" x14ac:dyDescent="0.25">
      <c r="A36" s="184" t="s">
        <v>804</v>
      </c>
      <c r="B36" s="158" t="s">
        <v>233</v>
      </c>
      <c r="C36" s="70"/>
      <c r="D36" s="70"/>
      <c r="E36" s="70"/>
      <c r="F36" s="69" t="s">
        <v>803</v>
      </c>
      <c r="G36" s="153">
        <v>1</v>
      </c>
      <c r="H36" s="153">
        <v>1</v>
      </c>
      <c r="I36" s="67">
        <f t="shared" si="0"/>
        <v>100</v>
      </c>
      <c r="J36" s="134"/>
    </row>
    <row r="37" spans="1:10" s="66" customFormat="1" ht="75" x14ac:dyDescent="0.25">
      <c r="A37" s="184" t="s">
        <v>802</v>
      </c>
      <c r="B37" s="126" t="s">
        <v>22</v>
      </c>
      <c r="C37" s="70"/>
      <c r="D37" s="70"/>
      <c r="E37" s="70"/>
      <c r="F37" s="87" t="s">
        <v>801</v>
      </c>
      <c r="G37" s="186">
        <v>0.5</v>
      </c>
      <c r="H37" s="186">
        <v>0.6</v>
      </c>
      <c r="I37" s="67">
        <f t="shared" si="0"/>
        <v>120</v>
      </c>
    </row>
    <row r="38" spans="1:10" s="66" customFormat="1" ht="130.5" customHeight="1" x14ac:dyDescent="0.25">
      <c r="A38" s="184" t="s">
        <v>800</v>
      </c>
      <c r="B38" s="126" t="s">
        <v>23</v>
      </c>
      <c r="C38" s="70"/>
      <c r="D38" s="70"/>
      <c r="E38" s="70"/>
      <c r="F38" s="87" t="s">
        <v>799</v>
      </c>
      <c r="G38" s="163">
        <v>100</v>
      </c>
      <c r="H38" s="163">
        <v>100</v>
      </c>
      <c r="I38" s="67">
        <f t="shared" si="0"/>
        <v>100</v>
      </c>
    </row>
    <row r="39" spans="1:10" s="66" customFormat="1" ht="79.5" customHeight="1" x14ac:dyDescent="0.25">
      <c r="A39" s="184" t="s">
        <v>798</v>
      </c>
      <c r="B39" s="126" t="s">
        <v>24</v>
      </c>
      <c r="C39" s="70"/>
      <c r="D39" s="70"/>
      <c r="E39" s="70"/>
      <c r="F39" s="69" t="s">
        <v>797</v>
      </c>
      <c r="G39" s="92">
        <v>100</v>
      </c>
      <c r="H39" s="92">
        <v>100</v>
      </c>
      <c r="I39" s="67">
        <f t="shared" si="0"/>
        <v>100</v>
      </c>
    </row>
    <row r="40" spans="1:10" s="66" customFormat="1" ht="75" x14ac:dyDescent="0.25">
      <c r="A40" s="184" t="s">
        <v>796</v>
      </c>
      <c r="B40" s="126" t="s">
        <v>25</v>
      </c>
      <c r="C40" s="70"/>
      <c r="D40" s="70"/>
      <c r="E40" s="70"/>
      <c r="F40" s="87" t="s">
        <v>795</v>
      </c>
      <c r="G40" s="185">
        <v>280</v>
      </c>
      <c r="H40" s="185">
        <v>349</v>
      </c>
      <c r="I40" s="67">
        <f t="shared" si="0"/>
        <v>124.64285714285714</v>
      </c>
    </row>
    <row r="41" spans="1:10" s="66" customFormat="1" ht="56.25" x14ac:dyDescent="0.25">
      <c r="A41" s="184" t="s">
        <v>794</v>
      </c>
      <c r="B41" s="126" t="s">
        <v>28</v>
      </c>
      <c r="C41" s="70"/>
      <c r="D41" s="70"/>
      <c r="E41" s="70"/>
      <c r="F41" s="112" t="s">
        <v>793</v>
      </c>
      <c r="G41" s="163">
        <v>100</v>
      </c>
      <c r="H41" s="163">
        <v>100</v>
      </c>
      <c r="I41" s="67">
        <f t="shared" ref="I41:I61" si="1">H41/G41*100</f>
        <v>100</v>
      </c>
    </row>
    <row r="42" spans="1:10" s="66" customFormat="1" ht="98.25" customHeight="1" x14ac:dyDescent="0.25">
      <c r="A42" s="184" t="s">
        <v>792</v>
      </c>
      <c r="B42" s="126" t="s">
        <v>29</v>
      </c>
      <c r="C42" s="70"/>
      <c r="D42" s="70"/>
      <c r="E42" s="70"/>
      <c r="F42" s="87" t="s">
        <v>791</v>
      </c>
      <c r="G42" s="185">
        <v>115.5</v>
      </c>
      <c r="H42" s="185">
        <v>115.6</v>
      </c>
      <c r="I42" s="67">
        <f t="shared" si="1"/>
        <v>100.08658008658008</v>
      </c>
    </row>
    <row r="43" spans="1:10" s="66" customFormat="1" ht="119.25" customHeight="1" x14ac:dyDescent="0.25">
      <c r="A43" s="184" t="s">
        <v>790</v>
      </c>
      <c r="B43" s="126" t="s">
        <v>26</v>
      </c>
      <c r="C43" s="70"/>
      <c r="D43" s="70"/>
      <c r="E43" s="70"/>
      <c r="F43" s="87" t="s">
        <v>789</v>
      </c>
      <c r="G43" s="117">
        <v>82</v>
      </c>
      <c r="H43" s="117">
        <v>82</v>
      </c>
      <c r="I43" s="67">
        <f t="shared" si="1"/>
        <v>100</v>
      </c>
    </row>
    <row r="44" spans="1:10" s="66" customFormat="1" ht="141.75" customHeight="1" x14ac:dyDescent="0.25">
      <c r="A44" s="184" t="s">
        <v>788</v>
      </c>
      <c r="B44" s="126" t="s">
        <v>21</v>
      </c>
      <c r="C44" s="70"/>
      <c r="D44" s="70"/>
      <c r="E44" s="70"/>
      <c r="F44" s="87" t="s">
        <v>787</v>
      </c>
      <c r="G44" s="101">
        <v>97</v>
      </c>
      <c r="H44" s="101">
        <v>97</v>
      </c>
      <c r="I44" s="67">
        <f t="shared" si="1"/>
        <v>100</v>
      </c>
    </row>
    <row r="45" spans="1:10" s="66" customFormat="1" ht="75" x14ac:dyDescent="0.25">
      <c r="A45" s="184" t="s">
        <v>786</v>
      </c>
      <c r="B45" s="126" t="s">
        <v>27</v>
      </c>
      <c r="C45" s="70"/>
      <c r="D45" s="70"/>
      <c r="E45" s="70"/>
      <c r="F45" s="162" t="s">
        <v>785</v>
      </c>
      <c r="G45" s="117">
        <v>100</v>
      </c>
      <c r="H45" s="117">
        <v>100</v>
      </c>
      <c r="I45" s="67">
        <f t="shared" si="1"/>
        <v>100</v>
      </c>
    </row>
    <row r="46" spans="1:10" ht="60.75" customHeight="1" x14ac:dyDescent="0.25">
      <c r="A46" s="210" t="s">
        <v>784</v>
      </c>
      <c r="B46" s="234" t="s">
        <v>783</v>
      </c>
      <c r="C46" s="193"/>
      <c r="D46" s="193"/>
      <c r="E46" s="193"/>
      <c r="F46" s="107" t="s">
        <v>782</v>
      </c>
      <c r="G46" s="81">
        <v>100</v>
      </c>
      <c r="H46" s="81">
        <v>100</v>
      </c>
      <c r="I46" s="81">
        <f t="shared" si="1"/>
        <v>100</v>
      </c>
    </row>
    <row r="47" spans="1:10" ht="81" customHeight="1" x14ac:dyDescent="0.25">
      <c r="A47" s="210"/>
      <c r="B47" s="234"/>
      <c r="C47" s="193"/>
      <c r="D47" s="193"/>
      <c r="E47" s="193"/>
      <c r="F47" s="107" t="s">
        <v>781</v>
      </c>
      <c r="G47" s="81">
        <v>100</v>
      </c>
      <c r="H47" s="81">
        <v>100</v>
      </c>
      <c r="I47" s="81">
        <f t="shared" si="1"/>
        <v>100</v>
      </c>
    </row>
    <row r="48" spans="1:10" s="66" customFormat="1" ht="75" x14ac:dyDescent="0.25">
      <c r="A48" s="159" t="s">
        <v>780</v>
      </c>
      <c r="B48" s="158" t="s">
        <v>333</v>
      </c>
      <c r="C48" s="70"/>
      <c r="D48" s="70"/>
      <c r="E48" s="70"/>
      <c r="F48" s="69" t="s">
        <v>779</v>
      </c>
      <c r="G48" s="153">
        <v>6.3</v>
      </c>
      <c r="H48" s="153">
        <v>6.9</v>
      </c>
      <c r="I48" s="67">
        <f t="shared" si="1"/>
        <v>109.52380952380953</v>
      </c>
    </row>
    <row r="49" spans="1:9" s="66" customFormat="1" ht="37.5" x14ac:dyDescent="0.25">
      <c r="A49" s="159" t="s">
        <v>778</v>
      </c>
      <c r="B49" s="158" t="s">
        <v>330</v>
      </c>
      <c r="C49" s="70"/>
      <c r="D49" s="70"/>
      <c r="E49" s="70"/>
      <c r="F49" s="69" t="s">
        <v>777</v>
      </c>
      <c r="G49" s="153">
        <v>1</v>
      </c>
      <c r="H49" s="153">
        <v>1</v>
      </c>
      <c r="I49" s="67">
        <f t="shared" si="1"/>
        <v>100</v>
      </c>
    </row>
    <row r="50" spans="1:9" s="66" customFormat="1" ht="93.75" x14ac:dyDescent="0.25">
      <c r="A50" s="159" t="s">
        <v>776</v>
      </c>
      <c r="B50" s="158" t="s">
        <v>47</v>
      </c>
      <c r="C50" s="70"/>
      <c r="D50" s="70"/>
      <c r="E50" s="70"/>
      <c r="F50" s="69" t="s">
        <v>775</v>
      </c>
      <c r="G50" s="153">
        <v>23.5</v>
      </c>
      <c r="H50" s="153">
        <v>25.5</v>
      </c>
      <c r="I50" s="67">
        <f t="shared" si="1"/>
        <v>108.51063829787233</v>
      </c>
    </row>
    <row r="51" spans="1:9" s="66" customFormat="1" ht="137.25" customHeight="1" x14ac:dyDescent="0.25">
      <c r="A51" s="159" t="s">
        <v>774</v>
      </c>
      <c r="B51" s="158" t="s">
        <v>332</v>
      </c>
      <c r="C51" s="70"/>
      <c r="D51" s="70"/>
      <c r="E51" s="70"/>
      <c r="F51" s="69" t="s">
        <v>773</v>
      </c>
      <c r="G51" s="153">
        <v>81.599999999999994</v>
      </c>
      <c r="H51" s="153">
        <v>82.9</v>
      </c>
      <c r="I51" s="67">
        <f t="shared" si="1"/>
        <v>101.59313725490198</v>
      </c>
    </row>
    <row r="52" spans="1:9" s="66" customFormat="1" ht="56.25" x14ac:dyDescent="0.25">
      <c r="A52" s="159" t="s">
        <v>772</v>
      </c>
      <c r="B52" s="158" t="s">
        <v>336</v>
      </c>
      <c r="C52" s="70"/>
      <c r="D52" s="70"/>
      <c r="E52" s="70"/>
      <c r="F52" s="69" t="s">
        <v>771</v>
      </c>
      <c r="G52" s="153">
        <v>1.1000000000000001</v>
      </c>
      <c r="H52" s="153">
        <v>1.1000000000000001</v>
      </c>
      <c r="I52" s="67">
        <f t="shared" si="1"/>
        <v>100</v>
      </c>
    </row>
    <row r="53" spans="1:9" s="66" customFormat="1" ht="81.75" customHeight="1" x14ac:dyDescent="0.25">
      <c r="A53" s="159" t="s">
        <v>770</v>
      </c>
      <c r="B53" s="158" t="s">
        <v>49</v>
      </c>
      <c r="C53" s="70"/>
      <c r="D53" s="70"/>
      <c r="E53" s="70"/>
      <c r="F53" s="183" t="s">
        <v>769</v>
      </c>
      <c r="G53" s="182">
        <v>100</v>
      </c>
      <c r="H53" s="182">
        <v>100</v>
      </c>
      <c r="I53" s="67">
        <f t="shared" si="1"/>
        <v>100</v>
      </c>
    </row>
    <row r="54" spans="1:9" s="66" customFormat="1" ht="131.25" x14ac:dyDescent="0.25">
      <c r="A54" s="159" t="s">
        <v>768</v>
      </c>
      <c r="B54" s="158" t="s">
        <v>50</v>
      </c>
      <c r="C54" s="70"/>
      <c r="D54" s="70"/>
      <c r="E54" s="70"/>
      <c r="F54" s="69" t="s">
        <v>767</v>
      </c>
      <c r="G54" s="68">
        <v>100</v>
      </c>
      <c r="H54" s="68">
        <v>100</v>
      </c>
      <c r="I54" s="67">
        <f t="shared" si="1"/>
        <v>100</v>
      </c>
    </row>
    <row r="55" spans="1:9" s="66" customFormat="1" ht="75" x14ac:dyDescent="0.25">
      <c r="A55" s="159" t="s">
        <v>766</v>
      </c>
      <c r="B55" s="158" t="s">
        <v>51</v>
      </c>
      <c r="C55" s="70"/>
      <c r="D55" s="70"/>
      <c r="E55" s="70"/>
      <c r="F55" s="69" t="s">
        <v>765</v>
      </c>
      <c r="G55" s="181">
        <v>100</v>
      </c>
      <c r="H55" s="181">
        <v>100</v>
      </c>
      <c r="I55" s="67">
        <f t="shared" si="1"/>
        <v>100</v>
      </c>
    </row>
    <row r="56" spans="1:9" s="66" customFormat="1" ht="57" customHeight="1" x14ac:dyDescent="0.25">
      <c r="A56" s="159" t="s">
        <v>764</v>
      </c>
      <c r="B56" s="158" t="s">
        <v>52</v>
      </c>
      <c r="C56" s="70"/>
      <c r="D56" s="70"/>
      <c r="E56" s="70"/>
      <c r="F56" s="87" t="s">
        <v>763</v>
      </c>
      <c r="G56" s="101">
        <v>82</v>
      </c>
      <c r="H56" s="101">
        <v>85</v>
      </c>
      <c r="I56" s="67">
        <f t="shared" si="1"/>
        <v>103.65853658536585</v>
      </c>
    </row>
    <row r="57" spans="1:9" s="66" customFormat="1" ht="93.75" x14ac:dyDescent="0.25">
      <c r="A57" s="159" t="s">
        <v>762</v>
      </c>
      <c r="B57" s="158" t="s">
        <v>53</v>
      </c>
      <c r="C57" s="70"/>
      <c r="D57" s="70"/>
      <c r="E57" s="70"/>
      <c r="F57" s="87" t="s">
        <v>761</v>
      </c>
      <c r="G57" s="101">
        <v>19</v>
      </c>
      <c r="H57" s="101">
        <v>19</v>
      </c>
      <c r="I57" s="67">
        <f t="shared" si="1"/>
        <v>100</v>
      </c>
    </row>
    <row r="58" spans="1:9" s="66" customFormat="1" ht="75" x14ac:dyDescent="0.25">
      <c r="A58" s="159" t="s">
        <v>760</v>
      </c>
      <c r="B58" s="158" t="s">
        <v>322</v>
      </c>
      <c r="C58" s="70"/>
      <c r="D58" s="70"/>
      <c r="E58" s="70"/>
      <c r="F58" s="162" t="s">
        <v>759</v>
      </c>
      <c r="G58" s="180">
        <v>100</v>
      </c>
      <c r="H58" s="180">
        <v>100</v>
      </c>
      <c r="I58" s="67">
        <f t="shared" si="1"/>
        <v>100</v>
      </c>
    </row>
    <row r="59" spans="1:9" s="66" customFormat="1" ht="117" customHeight="1" x14ac:dyDescent="0.25">
      <c r="A59" s="159" t="s">
        <v>758</v>
      </c>
      <c r="B59" s="158" t="s">
        <v>54</v>
      </c>
      <c r="C59" s="70"/>
      <c r="D59" s="70"/>
      <c r="E59" s="70"/>
      <c r="F59" s="74" t="s">
        <v>757</v>
      </c>
      <c r="G59" s="73">
        <v>100</v>
      </c>
      <c r="H59" s="73">
        <v>100</v>
      </c>
      <c r="I59" s="67">
        <f t="shared" si="1"/>
        <v>100</v>
      </c>
    </row>
    <row r="60" spans="1:9" s="66" customFormat="1" ht="56.25" x14ac:dyDescent="0.25">
      <c r="A60" s="159" t="s">
        <v>756</v>
      </c>
      <c r="B60" s="158" t="s">
        <v>755</v>
      </c>
      <c r="C60" s="70"/>
      <c r="D60" s="70"/>
      <c r="E60" s="70"/>
      <c r="F60" s="74" t="s">
        <v>754</v>
      </c>
      <c r="G60" s="179">
        <v>12</v>
      </c>
      <c r="H60" s="179">
        <v>13</v>
      </c>
      <c r="I60" s="67">
        <f t="shared" si="1"/>
        <v>108.33333333333333</v>
      </c>
    </row>
    <row r="61" spans="1:9" s="66" customFormat="1" ht="56.25" x14ac:dyDescent="0.25">
      <c r="A61" s="159" t="s">
        <v>753</v>
      </c>
      <c r="B61" s="158" t="s">
        <v>56</v>
      </c>
      <c r="C61" s="70"/>
      <c r="D61" s="70"/>
      <c r="E61" s="70"/>
      <c r="F61" s="87" t="s">
        <v>752</v>
      </c>
      <c r="G61" s="113">
        <v>2400</v>
      </c>
      <c r="H61" s="113">
        <v>2400</v>
      </c>
      <c r="I61" s="67">
        <f t="shared" si="1"/>
        <v>100</v>
      </c>
    </row>
    <row r="62" spans="1:9" s="66" customFormat="1" ht="131.25" x14ac:dyDescent="0.25">
      <c r="A62" s="159" t="s">
        <v>751</v>
      </c>
      <c r="B62" s="158" t="s">
        <v>57</v>
      </c>
      <c r="C62" s="70"/>
      <c r="D62" s="70"/>
      <c r="E62" s="70"/>
      <c r="F62" s="112" t="s">
        <v>750</v>
      </c>
      <c r="G62" s="178">
        <v>56</v>
      </c>
      <c r="H62" s="178">
        <v>88</v>
      </c>
      <c r="I62" s="67" t="s">
        <v>508</v>
      </c>
    </row>
    <row r="63" spans="1:9" s="96" customFormat="1" ht="56.25" x14ac:dyDescent="0.25">
      <c r="A63" s="236" t="s">
        <v>749</v>
      </c>
      <c r="B63" s="216" t="s">
        <v>8</v>
      </c>
      <c r="C63" s="108"/>
      <c r="D63" s="108"/>
      <c r="E63" s="108"/>
      <c r="F63" s="107" t="s">
        <v>748</v>
      </c>
      <c r="G63" s="81">
        <v>413.57</v>
      </c>
      <c r="H63" s="81">
        <v>415.65</v>
      </c>
      <c r="I63" s="81">
        <f t="shared" ref="I63:I70" si="2">H63/G63*100</f>
        <v>100.50293783398214</v>
      </c>
    </row>
    <row r="64" spans="1:9" ht="63" customHeight="1" x14ac:dyDescent="0.25">
      <c r="A64" s="237"/>
      <c r="B64" s="235"/>
      <c r="C64" s="84"/>
      <c r="D64" s="84"/>
      <c r="E64" s="84"/>
      <c r="F64" s="155" t="s">
        <v>747</v>
      </c>
      <c r="G64" s="97">
        <v>85.03</v>
      </c>
      <c r="H64" s="97">
        <v>85.03</v>
      </c>
      <c r="I64" s="81">
        <f t="shared" si="2"/>
        <v>100</v>
      </c>
    </row>
    <row r="65" spans="1:11" s="66" customFormat="1" ht="37.5" x14ac:dyDescent="0.25">
      <c r="A65" s="222" t="s">
        <v>746</v>
      </c>
      <c r="B65" s="218" t="s">
        <v>74</v>
      </c>
      <c r="C65" s="70"/>
      <c r="D65" s="70"/>
      <c r="E65" s="70"/>
      <c r="F65" s="93" t="s">
        <v>745</v>
      </c>
      <c r="G65" s="142">
        <v>32.799999999999997</v>
      </c>
      <c r="H65" s="142">
        <v>32.799999999999997</v>
      </c>
      <c r="I65" s="67">
        <f t="shared" si="2"/>
        <v>100</v>
      </c>
    </row>
    <row r="66" spans="1:11" s="66" customFormat="1" ht="18.75" x14ac:dyDescent="0.25">
      <c r="A66" s="223"/>
      <c r="B66" s="219"/>
      <c r="C66" s="70"/>
      <c r="D66" s="70"/>
      <c r="E66" s="70"/>
      <c r="F66" s="93" t="s">
        <v>744</v>
      </c>
      <c r="G66" s="92">
        <v>1.175</v>
      </c>
      <c r="H66" s="92">
        <v>1.097</v>
      </c>
      <c r="I66" s="67">
        <f t="shared" si="2"/>
        <v>93.361702127659569</v>
      </c>
    </row>
    <row r="67" spans="1:11" s="66" customFormat="1" ht="93.75" x14ac:dyDescent="0.25">
      <c r="A67" s="127" t="s">
        <v>743</v>
      </c>
      <c r="B67" s="126" t="s">
        <v>742</v>
      </c>
      <c r="C67" s="70"/>
      <c r="D67" s="70"/>
      <c r="E67" s="70"/>
      <c r="F67" s="93" t="s">
        <v>741</v>
      </c>
      <c r="G67" s="142">
        <v>1</v>
      </c>
      <c r="H67" s="142">
        <v>1</v>
      </c>
      <c r="I67" s="67">
        <f t="shared" si="2"/>
        <v>100</v>
      </c>
      <c r="J67" s="134"/>
    </row>
    <row r="68" spans="1:11" s="66" customFormat="1" ht="56.25" x14ac:dyDescent="0.25">
      <c r="A68" s="127" t="s">
        <v>740</v>
      </c>
      <c r="B68" s="126" t="s">
        <v>73</v>
      </c>
      <c r="C68" s="70"/>
      <c r="D68" s="70"/>
      <c r="E68" s="70"/>
      <c r="F68" s="93" t="s">
        <v>739</v>
      </c>
      <c r="G68" s="142">
        <v>8</v>
      </c>
      <c r="H68" s="142">
        <v>8</v>
      </c>
      <c r="I68" s="67">
        <f t="shared" si="2"/>
        <v>100</v>
      </c>
    </row>
    <row r="69" spans="1:11" s="66" customFormat="1" ht="56.25" x14ac:dyDescent="0.25">
      <c r="A69" s="127" t="s">
        <v>738</v>
      </c>
      <c r="B69" s="126" t="s">
        <v>72</v>
      </c>
      <c r="C69" s="70"/>
      <c r="D69" s="70"/>
      <c r="E69" s="70"/>
      <c r="F69" s="93" t="s">
        <v>737</v>
      </c>
      <c r="G69" s="142">
        <v>120</v>
      </c>
      <c r="H69" s="142">
        <v>120</v>
      </c>
      <c r="I69" s="67">
        <f t="shared" si="2"/>
        <v>100</v>
      </c>
    </row>
    <row r="70" spans="1:11" s="66" customFormat="1" ht="118.5" customHeight="1" x14ac:dyDescent="0.25">
      <c r="A70" s="127" t="s">
        <v>736</v>
      </c>
      <c r="B70" s="126" t="s">
        <v>339</v>
      </c>
      <c r="C70" s="70"/>
      <c r="D70" s="70"/>
      <c r="E70" s="70"/>
      <c r="F70" s="93" t="s">
        <v>735</v>
      </c>
      <c r="G70" s="142">
        <v>1</v>
      </c>
      <c r="H70" s="142">
        <v>1</v>
      </c>
      <c r="I70" s="67">
        <f t="shared" si="2"/>
        <v>100</v>
      </c>
      <c r="J70" s="177"/>
    </row>
    <row r="71" spans="1:11" s="66" customFormat="1" ht="75" x14ac:dyDescent="0.25">
      <c r="A71" s="127" t="s">
        <v>734</v>
      </c>
      <c r="B71" s="126" t="s">
        <v>340</v>
      </c>
      <c r="C71" s="70"/>
      <c r="D71" s="70"/>
      <c r="E71" s="70"/>
      <c r="F71" s="93" t="s">
        <v>733</v>
      </c>
      <c r="G71" s="142">
        <v>46</v>
      </c>
      <c r="H71" s="142">
        <v>99</v>
      </c>
      <c r="I71" s="67" t="s">
        <v>732</v>
      </c>
    </row>
    <row r="72" spans="1:11" s="66" customFormat="1" ht="75" x14ac:dyDescent="0.25">
      <c r="A72" s="176" t="s">
        <v>731</v>
      </c>
      <c r="B72" s="160" t="s">
        <v>338</v>
      </c>
      <c r="C72" s="90"/>
      <c r="D72" s="90"/>
      <c r="E72" s="90"/>
      <c r="F72" s="93" t="s">
        <v>730</v>
      </c>
      <c r="G72" s="142">
        <v>3</v>
      </c>
      <c r="H72" s="142">
        <v>2</v>
      </c>
      <c r="I72" s="67">
        <f t="shared" ref="I72:I82" si="3">H72/G72*100</f>
        <v>66.666666666666657</v>
      </c>
    </row>
    <row r="73" spans="1:11" s="66" customFormat="1" ht="76.5" customHeight="1" x14ac:dyDescent="0.25">
      <c r="A73" s="176" t="s">
        <v>729</v>
      </c>
      <c r="B73" s="160" t="s">
        <v>84</v>
      </c>
      <c r="C73" s="90"/>
      <c r="D73" s="90"/>
      <c r="E73" s="90"/>
      <c r="F73" s="89" t="s">
        <v>728</v>
      </c>
      <c r="G73" s="88">
        <v>100</v>
      </c>
      <c r="H73" s="88">
        <v>100</v>
      </c>
      <c r="I73" s="67">
        <f t="shared" si="3"/>
        <v>100</v>
      </c>
    </row>
    <row r="74" spans="1:11" s="66" customFormat="1" ht="131.25" x14ac:dyDescent="0.25">
      <c r="A74" s="127" t="s">
        <v>727</v>
      </c>
      <c r="B74" s="126" t="s">
        <v>317</v>
      </c>
      <c r="C74" s="70"/>
      <c r="D74" s="70"/>
      <c r="E74" s="70"/>
      <c r="F74" s="93" t="s">
        <v>726</v>
      </c>
      <c r="G74" s="92">
        <v>100</v>
      </c>
      <c r="H74" s="92">
        <v>100</v>
      </c>
      <c r="I74" s="67">
        <f t="shared" si="3"/>
        <v>100</v>
      </c>
    </row>
    <row r="75" spans="1:11" s="66" customFormat="1" ht="93.75" customHeight="1" x14ac:dyDescent="0.25">
      <c r="A75" s="127" t="s">
        <v>725</v>
      </c>
      <c r="B75" s="126" t="s">
        <v>85</v>
      </c>
      <c r="C75" s="70"/>
      <c r="D75" s="70"/>
      <c r="E75" s="70"/>
      <c r="F75" s="93" t="s">
        <v>724</v>
      </c>
      <c r="G75" s="142">
        <v>130</v>
      </c>
      <c r="H75" s="142">
        <v>201</v>
      </c>
      <c r="I75" s="67">
        <f t="shared" si="3"/>
        <v>154.61538461538461</v>
      </c>
      <c r="J75" s="121"/>
      <c r="K75" s="121"/>
    </row>
    <row r="76" spans="1:11" s="66" customFormat="1" ht="99.75" customHeight="1" x14ac:dyDescent="0.25">
      <c r="A76" s="127" t="s">
        <v>723</v>
      </c>
      <c r="B76" s="126" t="s">
        <v>86</v>
      </c>
      <c r="C76" s="70"/>
      <c r="D76" s="70"/>
      <c r="E76" s="70"/>
      <c r="F76" s="87" t="s">
        <v>722</v>
      </c>
      <c r="G76" s="101">
        <v>14.6</v>
      </c>
      <c r="H76" s="101">
        <v>15.7</v>
      </c>
      <c r="I76" s="67">
        <f t="shared" si="3"/>
        <v>107.53424657534248</v>
      </c>
      <c r="J76" s="121"/>
      <c r="K76" s="121"/>
    </row>
    <row r="77" spans="1:11" s="66" customFormat="1" ht="168.75" x14ac:dyDescent="0.25">
      <c r="A77" s="127" t="s">
        <v>721</v>
      </c>
      <c r="B77" s="126" t="s">
        <v>87</v>
      </c>
      <c r="C77" s="70"/>
      <c r="D77" s="70"/>
      <c r="E77" s="70"/>
      <c r="F77" s="87" t="s">
        <v>720</v>
      </c>
      <c r="G77" s="113">
        <v>2644</v>
      </c>
      <c r="H77" s="113">
        <v>2644</v>
      </c>
      <c r="I77" s="67">
        <f t="shared" si="3"/>
        <v>100</v>
      </c>
      <c r="J77" s="121"/>
    </row>
    <row r="78" spans="1:11" s="66" customFormat="1" ht="112.5" x14ac:dyDescent="0.25">
      <c r="A78" s="127" t="s">
        <v>719</v>
      </c>
      <c r="B78" s="126" t="s">
        <v>88</v>
      </c>
      <c r="C78" s="70"/>
      <c r="D78" s="70"/>
      <c r="E78" s="70"/>
      <c r="F78" s="87" t="s">
        <v>718</v>
      </c>
      <c r="G78" s="101">
        <v>100</v>
      </c>
      <c r="H78" s="101">
        <v>100</v>
      </c>
      <c r="I78" s="67">
        <f t="shared" si="3"/>
        <v>100</v>
      </c>
    </row>
    <row r="79" spans="1:11" s="66" customFormat="1" ht="131.25" x14ac:dyDescent="0.25">
      <c r="A79" s="127" t="s">
        <v>717</v>
      </c>
      <c r="B79" s="126" t="s">
        <v>89</v>
      </c>
      <c r="C79" s="70"/>
      <c r="D79" s="70"/>
      <c r="E79" s="70"/>
      <c r="F79" s="162" t="s">
        <v>716</v>
      </c>
      <c r="G79" s="175">
        <v>4</v>
      </c>
      <c r="H79" s="175">
        <v>4</v>
      </c>
      <c r="I79" s="67">
        <f t="shared" si="3"/>
        <v>100</v>
      </c>
      <c r="J79" s="121"/>
    </row>
    <row r="80" spans="1:11" s="66" customFormat="1" ht="120.75" customHeight="1" x14ac:dyDescent="0.25">
      <c r="A80" s="127" t="s">
        <v>715</v>
      </c>
      <c r="B80" s="126" t="s">
        <v>90</v>
      </c>
      <c r="C80" s="70"/>
      <c r="D80" s="70"/>
      <c r="E80" s="70"/>
      <c r="F80" s="74" t="s">
        <v>714</v>
      </c>
      <c r="G80" s="73">
        <v>100</v>
      </c>
      <c r="H80" s="73">
        <v>100</v>
      </c>
      <c r="I80" s="67">
        <f t="shared" si="3"/>
        <v>100</v>
      </c>
    </row>
    <row r="81" spans="1:9" s="66" customFormat="1" ht="93.75" x14ac:dyDescent="0.25">
      <c r="A81" s="127" t="s">
        <v>713</v>
      </c>
      <c r="B81" s="126" t="s">
        <v>91</v>
      </c>
      <c r="C81" s="70"/>
      <c r="D81" s="70"/>
      <c r="E81" s="70"/>
      <c r="F81" s="162" t="s">
        <v>712</v>
      </c>
      <c r="G81" s="113">
        <v>6732</v>
      </c>
      <c r="H81" s="113">
        <v>6732</v>
      </c>
      <c r="I81" s="67">
        <f t="shared" si="3"/>
        <v>100</v>
      </c>
    </row>
    <row r="82" spans="1:9" s="66" customFormat="1" ht="168.75" x14ac:dyDescent="0.25">
      <c r="A82" s="127" t="s">
        <v>711</v>
      </c>
      <c r="B82" s="126" t="s">
        <v>92</v>
      </c>
      <c r="C82" s="70"/>
      <c r="D82" s="70"/>
      <c r="E82" s="70"/>
      <c r="F82" s="87" t="s">
        <v>710</v>
      </c>
      <c r="G82" s="78">
        <v>66</v>
      </c>
      <c r="H82" s="78">
        <v>74</v>
      </c>
      <c r="I82" s="67">
        <f t="shared" si="3"/>
        <v>112.12121212121211</v>
      </c>
    </row>
    <row r="83" spans="1:9" ht="52.5" customHeight="1" x14ac:dyDescent="0.25">
      <c r="A83" s="210" t="s">
        <v>709</v>
      </c>
      <c r="B83" s="234" t="s">
        <v>708</v>
      </c>
      <c r="C83" s="193"/>
      <c r="D83" s="193"/>
      <c r="E83" s="193"/>
      <c r="F83" s="107" t="s">
        <v>707</v>
      </c>
      <c r="G83" s="81">
        <v>0.4</v>
      </c>
      <c r="H83" s="81">
        <v>0.3</v>
      </c>
      <c r="I83" s="81">
        <f>G83/H83*100</f>
        <v>133.33333333333334</v>
      </c>
    </row>
    <row r="84" spans="1:9" ht="100.5" customHeight="1" x14ac:dyDescent="0.25">
      <c r="A84" s="210"/>
      <c r="B84" s="234"/>
      <c r="C84" s="193"/>
      <c r="D84" s="193"/>
      <c r="E84" s="193"/>
      <c r="F84" s="107" t="s">
        <v>706</v>
      </c>
      <c r="G84" s="81">
        <v>70</v>
      </c>
      <c r="H84" s="81">
        <v>70</v>
      </c>
      <c r="I84" s="81">
        <f t="shared" ref="I84:I101" si="4">H84/G84*100</f>
        <v>100</v>
      </c>
    </row>
    <row r="85" spans="1:9" s="66" customFormat="1" ht="63" customHeight="1" x14ac:dyDescent="0.25">
      <c r="A85" s="159" t="s">
        <v>705</v>
      </c>
      <c r="B85" s="158" t="s">
        <v>343</v>
      </c>
      <c r="C85" s="70"/>
      <c r="D85" s="70"/>
      <c r="E85" s="70"/>
      <c r="F85" s="69" t="s">
        <v>704</v>
      </c>
      <c r="G85" s="92">
        <v>75</v>
      </c>
      <c r="H85" s="153">
        <v>96.3</v>
      </c>
      <c r="I85" s="67">
        <f t="shared" si="4"/>
        <v>128.4</v>
      </c>
    </row>
    <row r="86" spans="1:9" s="66" customFormat="1" ht="112.5" x14ac:dyDescent="0.25">
      <c r="A86" s="159" t="s">
        <v>703</v>
      </c>
      <c r="B86" s="158" t="s">
        <v>101</v>
      </c>
      <c r="C86" s="70"/>
      <c r="D86" s="70"/>
      <c r="E86" s="70"/>
      <c r="F86" s="69" t="s">
        <v>702</v>
      </c>
      <c r="G86" s="92">
        <v>50</v>
      </c>
      <c r="H86" s="153">
        <v>52.3</v>
      </c>
      <c r="I86" s="67">
        <f t="shared" si="4"/>
        <v>104.60000000000001</v>
      </c>
    </row>
    <row r="87" spans="1:9" s="66" customFormat="1" ht="115.5" customHeight="1" x14ac:dyDescent="0.25">
      <c r="A87" s="159" t="s">
        <v>701</v>
      </c>
      <c r="B87" s="158" t="s">
        <v>102</v>
      </c>
      <c r="C87" s="70"/>
      <c r="D87" s="70"/>
      <c r="E87" s="70"/>
      <c r="F87" s="104" t="s">
        <v>700</v>
      </c>
      <c r="G87" s="101">
        <v>70</v>
      </c>
      <c r="H87" s="101">
        <v>72</v>
      </c>
      <c r="I87" s="67">
        <f t="shared" si="4"/>
        <v>102.85714285714285</v>
      </c>
    </row>
    <row r="88" spans="1:9" s="66" customFormat="1" ht="75" x14ac:dyDescent="0.25">
      <c r="A88" s="159" t="s">
        <v>699</v>
      </c>
      <c r="B88" s="158" t="s">
        <v>698</v>
      </c>
      <c r="C88" s="70"/>
      <c r="D88" s="70"/>
      <c r="E88" s="70"/>
      <c r="F88" s="104" t="s">
        <v>697</v>
      </c>
      <c r="G88" s="101">
        <v>100</v>
      </c>
      <c r="H88" s="101">
        <v>100</v>
      </c>
      <c r="I88" s="67">
        <f t="shared" si="4"/>
        <v>100</v>
      </c>
    </row>
    <row r="89" spans="1:9" s="66" customFormat="1" ht="56.25" x14ac:dyDescent="0.25">
      <c r="A89" s="159" t="s">
        <v>696</v>
      </c>
      <c r="B89" s="158" t="s">
        <v>104</v>
      </c>
      <c r="C89" s="70"/>
      <c r="D89" s="70"/>
      <c r="E89" s="70"/>
      <c r="F89" s="87" t="s">
        <v>695</v>
      </c>
      <c r="G89" s="101">
        <v>90</v>
      </c>
      <c r="H89" s="101">
        <v>90.3</v>
      </c>
      <c r="I89" s="67">
        <f t="shared" si="4"/>
        <v>100.33333333333334</v>
      </c>
    </row>
    <row r="90" spans="1:9" s="66" customFormat="1" ht="112.5" x14ac:dyDescent="0.25">
      <c r="A90" s="159" t="s">
        <v>694</v>
      </c>
      <c r="B90" s="158" t="s">
        <v>105</v>
      </c>
      <c r="C90" s="70"/>
      <c r="D90" s="70"/>
      <c r="E90" s="70"/>
      <c r="F90" s="162" t="s">
        <v>693</v>
      </c>
      <c r="G90" s="161">
        <v>450</v>
      </c>
      <c r="H90" s="161">
        <v>516</v>
      </c>
      <c r="I90" s="67">
        <f t="shared" si="4"/>
        <v>114.66666666666667</v>
      </c>
    </row>
    <row r="91" spans="1:9" s="66" customFormat="1" ht="79.5" customHeight="1" x14ac:dyDescent="0.25">
      <c r="A91" s="159" t="s">
        <v>692</v>
      </c>
      <c r="B91" s="158" t="s">
        <v>108</v>
      </c>
      <c r="C91" s="70"/>
      <c r="D91" s="70"/>
      <c r="E91" s="70"/>
      <c r="F91" s="87" t="s">
        <v>691</v>
      </c>
      <c r="G91" s="101">
        <v>85</v>
      </c>
      <c r="H91" s="101">
        <v>87.8</v>
      </c>
      <c r="I91" s="67">
        <f t="shared" si="4"/>
        <v>103.29411764705883</v>
      </c>
    </row>
    <row r="92" spans="1:9" s="66" customFormat="1" ht="56.25" x14ac:dyDescent="0.25">
      <c r="A92" s="159" t="s">
        <v>690</v>
      </c>
      <c r="B92" s="158" t="s">
        <v>106</v>
      </c>
      <c r="C92" s="70"/>
      <c r="D92" s="70"/>
      <c r="E92" s="70"/>
      <c r="F92" s="87" t="s">
        <v>689</v>
      </c>
      <c r="G92" s="101">
        <v>98</v>
      </c>
      <c r="H92" s="101">
        <v>98</v>
      </c>
      <c r="I92" s="67">
        <f t="shared" si="4"/>
        <v>100</v>
      </c>
    </row>
    <row r="93" spans="1:9" s="66" customFormat="1" ht="112.5" x14ac:dyDescent="0.25">
      <c r="A93" s="159" t="s">
        <v>688</v>
      </c>
      <c r="B93" s="158" t="s">
        <v>107</v>
      </c>
      <c r="C93" s="70"/>
      <c r="D93" s="70"/>
      <c r="E93" s="70"/>
      <c r="F93" s="162" t="s">
        <v>687</v>
      </c>
      <c r="G93" s="101">
        <v>100</v>
      </c>
      <c r="H93" s="101">
        <v>100</v>
      </c>
      <c r="I93" s="67">
        <f t="shared" si="4"/>
        <v>100</v>
      </c>
    </row>
    <row r="94" spans="1:9" ht="37.5" x14ac:dyDescent="0.25">
      <c r="A94" s="210" t="s">
        <v>686</v>
      </c>
      <c r="B94" s="216" t="s">
        <v>685</v>
      </c>
      <c r="C94" s="193"/>
      <c r="D94" s="193"/>
      <c r="E94" s="193"/>
      <c r="F94" s="107" t="s">
        <v>684</v>
      </c>
      <c r="G94" s="174">
        <v>37091</v>
      </c>
      <c r="H94" s="174">
        <v>41971</v>
      </c>
      <c r="I94" s="81">
        <f t="shared" si="4"/>
        <v>113.15683049796445</v>
      </c>
    </row>
    <row r="95" spans="1:9" ht="75" x14ac:dyDescent="0.25">
      <c r="A95" s="210"/>
      <c r="B95" s="217"/>
      <c r="C95" s="193"/>
      <c r="D95" s="193"/>
      <c r="E95" s="193"/>
      <c r="F95" s="107" t="s">
        <v>683</v>
      </c>
      <c r="G95" s="173">
        <v>40</v>
      </c>
      <c r="H95" s="173">
        <v>40</v>
      </c>
      <c r="I95" s="81">
        <f t="shared" si="4"/>
        <v>100</v>
      </c>
    </row>
    <row r="96" spans="1:9" s="66" customFormat="1" ht="37.5" x14ac:dyDescent="0.25">
      <c r="A96" s="127" t="s">
        <v>682</v>
      </c>
      <c r="B96" s="160" t="s">
        <v>113</v>
      </c>
      <c r="C96" s="157"/>
      <c r="D96" s="157"/>
      <c r="E96" s="157"/>
      <c r="F96" s="69" t="s">
        <v>681</v>
      </c>
      <c r="G96" s="92">
        <v>29.9</v>
      </c>
      <c r="H96" s="92">
        <v>29.9</v>
      </c>
      <c r="I96" s="67">
        <f t="shared" si="4"/>
        <v>100</v>
      </c>
    </row>
    <row r="97" spans="1:9" s="66" customFormat="1" ht="75" x14ac:dyDescent="0.25">
      <c r="A97" s="127" t="s">
        <v>680</v>
      </c>
      <c r="B97" s="160" t="s">
        <v>114</v>
      </c>
      <c r="C97" s="157"/>
      <c r="D97" s="157"/>
      <c r="E97" s="157"/>
      <c r="F97" s="69" t="s">
        <v>679</v>
      </c>
      <c r="G97" s="172">
        <v>23761</v>
      </c>
      <c r="H97" s="172">
        <v>23771</v>
      </c>
      <c r="I97" s="67">
        <f t="shared" si="4"/>
        <v>100.0420857708009</v>
      </c>
    </row>
    <row r="98" spans="1:9" s="66" customFormat="1" ht="64.5" customHeight="1" x14ac:dyDescent="0.25">
      <c r="A98" s="159" t="s">
        <v>678</v>
      </c>
      <c r="B98" s="160" t="s">
        <v>345</v>
      </c>
      <c r="C98" s="157"/>
      <c r="D98" s="157"/>
      <c r="E98" s="157"/>
      <c r="F98" s="69" t="s">
        <v>677</v>
      </c>
      <c r="G98" s="148">
        <v>10</v>
      </c>
      <c r="H98" s="148">
        <v>10</v>
      </c>
      <c r="I98" s="67">
        <f t="shared" si="4"/>
        <v>100</v>
      </c>
    </row>
    <row r="99" spans="1:9" s="66" customFormat="1" ht="42" customHeight="1" x14ac:dyDescent="0.25">
      <c r="A99" s="159" t="s">
        <v>676</v>
      </c>
      <c r="B99" s="171" t="s">
        <v>347</v>
      </c>
      <c r="C99" s="170"/>
      <c r="D99" s="170"/>
      <c r="E99" s="170"/>
      <c r="F99" s="169" t="s">
        <v>675</v>
      </c>
      <c r="G99" s="168">
        <v>36</v>
      </c>
      <c r="H99" s="168">
        <v>36</v>
      </c>
      <c r="I99" s="67">
        <f t="shared" si="4"/>
        <v>100</v>
      </c>
    </row>
    <row r="100" spans="1:9" s="66" customFormat="1" ht="43.5" customHeight="1" x14ac:dyDescent="0.25">
      <c r="A100" s="127" t="s">
        <v>674</v>
      </c>
      <c r="B100" s="126" t="s">
        <v>673</v>
      </c>
      <c r="C100" s="157"/>
      <c r="D100" s="157"/>
      <c r="E100" s="157"/>
      <c r="F100" s="69" t="s">
        <v>672</v>
      </c>
      <c r="G100" s="92">
        <v>110</v>
      </c>
      <c r="H100" s="92">
        <v>129.19999999999999</v>
      </c>
      <c r="I100" s="67">
        <f t="shared" si="4"/>
        <v>117.45454545454544</v>
      </c>
    </row>
    <row r="101" spans="1:9" s="66" customFormat="1" ht="57.75" customHeight="1" x14ac:dyDescent="0.25">
      <c r="A101" s="127" t="s">
        <v>671</v>
      </c>
      <c r="B101" s="160" t="s">
        <v>115</v>
      </c>
      <c r="C101" s="157"/>
      <c r="D101" s="157"/>
      <c r="E101" s="157"/>
      <c r="F101" s="69" t="s">
        <v>670</v>
      </c>
      <c r="G101" s="92">
        <v>100</v>
      </c>
      <c r="H101" s="92">
        <v>100</v>
      </c>
      <c r="I101" s="67">
        <f t="shared" si="4"/>
        <v>100</v>
      </c>
    </row>
    <row r="102" spans="1:9" s="66" customFormat="1" ht="93.75" x14ac:dyDescent="0.25">
      <c r="A102" s="127" t="s">
        <v>669</v>
      </c>
      <c r="B102" s="160" t="s">
        <v>346</v>
      </c>
      <c r="C102" s="157"/>
      <c r="D102" s="157"/>
      <c r="E102" s="157"/>
      <c r="F102" s="69" t="s">
        <v>668</v>
      </c>
      <c r="G102" s="92">
        <v>12.7</v>
      </c>
      <c r="H102" s="92">
        <v>89.85</v>
      </c>
      <c r="I102" s="67" t="s">
        <v>667</v>
      </c>
    </row>
    <row r="103" spans="1:9" s="66" customFormat="1" ht="75" x14ac:dyDescent="0.25">
      <c r="A103" s="127" t="s">
        <v>666</v>
      </c>
      <c r="B103" s="160" t="s">
        <v>665</v>
      </c>
      <c r="C103" s="157"/>
      <c r="D103" s="157"/>
      <c r="E103" s="157"/>
      <c r="F103" s="69" t="s">
        <v>664</v>
      </c>
      <c r="G103" s="92">
        <v>0.71199999999999997</v>
      </c>
      <c r="H103" s="92">
        <v>0.7409</v>
      </c>
      <c r="I103" s="67">
        <f t="shared" ref="I103:I146" si="5">H103/G103*100</f>
        <v>104.05898876404495</v>
      </c>
    </row>
    <row r="104" spans="1:9" s="66" customFormat="1" ht="56.25" x14ac:dyDescent="0.25">
      <c r="A104" s="127" t="s">
        <v>663</v>
      </c>
      <c r="B104" s="160" t="s">
        <v>134</v>
      </c>
      <c r="C104" s="157"/>
      <c r="D104" s="157"/>
      <c r="E104" s="157"/>
      <c r="F104" s="167" t="s">
        <v>662</v>
      </c>
      <c r="G104" s="141">
        <v>1600</v>
      </c>
      <c r="H104" s="141">
        <v>1730</v>
      </c>
      <c r="I104" s="67">
        <f t="shared" si="5"/>
        <v>108.125</v>
      </c>
    </row>
    <row r="105" spans="1:9" s="66" customFormat="1" ht="49.5" customHeight="1" x14ac:dyDescent="0.25">
      <c r="A105" s="127" t="s">
        <v>661</v>
      </c>
      <c r="B105" s="160" t="s">
        <v>135</v>
      </c>
      <c r="C105" s="157"/>
      <c r="D105" s="157"/>
      <c r="E105" s="157"/>
      <c r="F105" s="166" t="s">
        <v>660</v>
      </c>
      <c r="G105" s="161">
        <v>210</v>
      </c>
      <c r="H105" s="161">
        <v>210</v>
      </c>
      <c r="I105" s="67">
        <f t="shared" si="5"/>
        <v>100</v>
      </c>
    </row>
    <row r="106" spans="1:9" s="66" customFormat="1" ht="75" x14ac:dyDescent="0.25">
      <c r="A106" s="127" t="s">
        <v>659</v>
      </c>
      <c r="B106" s="160" t="s">
        <v>136</v>
      </c>
      <c r="C106" s="157"/>
      <c r="D106" s="157"/>
      <c r="E106" s="157"/>
      <c r="F106" s="104" t="s">
        <v>658</v>
      </c>
      <c r="G106" s="101">
        <v>262.89999999999998</v>
      </c>
      <c r="H106" s="101">
        <v>259.39999999999998</v>
      </c>
      <c r="I106" s="67">
        <f t="shared" si="5"/>
        <v>98.668695321414987</v>
      </c>
    </row>
    <row r="107" spans="1:9" s="66" customFormat="1" ht="75" x14ac:dyDescent="0.25">
      <c r="A107" s="127" t="s">
        <v>657</v>
      </c>
      <c r="B107" s="160" t="s">
        <v>137</v>
      </c>
      <c r="C107" s="157"/>
      <c r="D107" s="157"/>
      <c r="E107" s="157"/>
      <c r="F107" s="104" t="s">
        <v>656</v>
      </c>
      <c r="G107" s="165">
        <v>13150.7</v>
      </c>
      <c r="H107" s="165">
        <v>16018.9</v>
      </c>
      <c r="I107" s="67">
        <f t="shared" si="5"/>
        <v>121.81024584242664</v>
      </c>
    </row>
    <row r="108" spans="1:9" s="66" customFormat="1" ht="56.25" x14ac:dyDescent="0.25">
      <c r="A108" s="127" t="s">
        <v>655</v>
      </c>
      <c r="B108" s="160" t="s">
        <v>138</v>
      </c>
      <c r="C108" s="157"/>
      <c r="D108" s="157"/>
      <c r="E108" s="157"/>
      <c r="F108" s="74" t="s">
        <v>654</v>
      </c>
      <c r="G108" s="164">
        <v>190360</v>
      </c>
      <c r="H108" s="164">
        <v>199079</v>
      </c>
      <c r="I108" s="67">
        <f t="shared" si="5"/>
        <v>104.5802689640681</v>
      </c>
    </row>
    <row r="109" spans="1:9" s="66" customFormat="1" ht="75" x14ac:dyDescent="0.25">
      <c r="A109" s="127" t="s">
        <v>653</v>
      </c>
      <c r="B109" s="160" t="s">
        <v>139</v>
      </c>
      <c r="C109" s="157"/>
      <c r="D109" s="157"/>
      <c r="E109" s="157"/>
      <c r="F109" s="87" t="s">
        <v>652</v>
      </c>
      <c r="G109" s="115">
        <v>385</v>
      </c>
      <c r="H109" s="115">
        <v>385</v>
      </c>
      <c r="I109" s="67">
        <f t="shared" si="5"/>
        <v>100</v>
      </c>
    </row>
    <row r="110" spans="1:9" s="66" customFormat="1" ht="93.75" x14ac:dyDescent="0.25">
      <c r="A110" s="127" t="s">
        <v>651</v>
      </c>
      <c r="B110" s="160" t="s">
        <v>131</v>
      </c>
      <c r="C110" s="157"/>
      <c r="D110" s="157"/>
      <c r="E110" s="157"/>
      <c r="F110" s="87" t="s">
        <v>650</v>
      </c>
      <c r="G110" s="115">
        <v>46</v>
      </c>
      <c r="H110" s="115">
        <v>46</v>
      </c>
      <c r="I110" s="67">
        <f t="shared" si="5"/>
        <v>100</v>
      </c>
    </row>
    <row r="111" spans="1:9" s="66" customFormat="1" ht="112.5" x14ac:dyDescent="0.25">
      <c r="A111" s="127" t="s">
        <v>649</v>
      </c>
      <c r="B111" s="160" t="s">
        <v>133</v>
      </c>
      <c r="C111" s="157"/>
      <c r="D111" s="157"/>
      <c r="E111" s="157"/>
      <c r="F111" s="112" t="s">
        <v>648</v>
      </c>
      <c r="G111" s="163">
        <v>90</v>
      </c>
      <c r="H111" s="163">
        <v>115.42400000000001</v>
      </c>
      <c r="I111" s="67">
        <f t="shared" si="5"/>
        <v>128.2488888888889</v>
      </c>
    </row>
    <row r="112" spans="1:9" s="66" customFormat="1" ht="78" customHeight="1" x14ac:dyDescent="0.25">
      <c r="A112" s="127" t="s">
        <v>647</v>
      </c>
      <c r="B112" s="160" t="s">
        <v>140</v>
      </c>
      <c r="C112" s="157"/>
      <c r="D112" s="157"/>
      <c r="E112" s="157"/>
      <c r="F112" s="87" t="s">
        <v>646</v>
      </c>
      <c r="G112" s="115">
        <v>75</v>
      </c>
      <c r="H112" s="115">
        <v>75</v>
      </c>
      <c r="I112" s="67">
        <f t="shared" si="5"/>
        <v>100</v>
      </c>
    </row>
    <row r="113" spans="1:9" s="66" customFormat="1" ht="61.5" customHeight="1" x14ac:dyDescent="0.25">
      <c r="A113" s="127" t="s">
        <v>645</v>
      </c>
      <c r="B113" s="160" t="s">
        <v>141</v>
      </c>
      <c r="C113" s="157"/>
      <c r="D113" s="157"/>
      <c r="E113" s="157"/>
      <c r="F113" s="87" t="s">
        <v>644</v>
      </c>
      <c r="G113" s="115">
        <v>166</v>
      </c>
      <c r="H113" s="115">
        <v>166</v>
      </c>
      <c r="I113" s="67">
        <f t="shared" si="5"/>
        <v>100</v>
      </c>
    </row>
    <row r="114" spans="1:9" s="66" customFormat="1" ht="93.75" x14ac:dyDescent="0.25">
      <c r="A114" s="127" t="s">
        <v>643</v>
      </c>
      <c r="B114" s="160" t="s">
        <v>142</v>
      </c>
      <c r="C114" s="157"/>
      <c r="D114" s="157"/>
      <c r="E114" s="157"/>
      <c r="F114" s="162" t="s">
        <v>642</v>
      </c>
      <c r="G114" s="161">
        <v>89</v>
      </c>
      <c r="H114" s="161">
        <v>89</v>
      </c>
      <c r="I114" s="67">
        <f t="shared" si="5"/>
        <v>100</v>
      </c>
    </row>
    <row r="115" spans="1:9" s="66" customFormat="1" ht="83.25" customHeight="1" x14ac:dyDescent="0.25">
      <c r="A115" s="127" t="s">
        <v>641</v>
      </c>
      <c r="B115" s="160" t="s">
        <v>143</v>
      </c>
      <c r="C115" s="157"/>
      <c r="D115" s="157"/>
      <c r="E115" s="157"/>
      <c r="F115" s="87" t="s">
        <v>640</v>
      </c>
      <c r="G115" s="101">
        <v>100</v>
      </c>
      <c r="H115" s="101">
        <v>100</v>
      </c>
      <c r="I115" s="67">
        <f t="shared" si="5"/>
        <v>100</v>
      </c>
    </row>
    <row r="116" spans="1:9" s="66" customFormat="1" ht="93.75" x14ac:dyDescent="0.25">
      <c r="A116" s="127" t="s">
        <v>639</v>
      </c>
      <c r="B116" s="160" t="s">
        <v>144</v>
      </c>
      <c r="C116" s="157"/>
      <c r="D116" s="157"/>
      <c r="E116" s="157"/>
      <c r="F116" s="87" t="s">
        <v>638</v>
      </c>
      <c r="G116" s="101">
        <v>100</v>
      </c>
      <c r="H116" s="101">
        <v>100</v>
      </c>
      <c r="I116" s="67">
        <f t="shared" si="5"/>
        <v>100</v>
      </c>
    </row>
    <row r="117" spans="1:9" s="66" customFormat="1" ht="74.25" customHeight="1" x14ac:dyDescent="0.25">
      <c r="A117" s="159" t="s">
        <v>637</v>
      </c>
      <c r="B117" s="158" t="s">
        <v>132</v>
      </c>
      <c r="C117" s="157"/>
      <c r="D117" s="157"/>
      <c r="E117" s="157"/>
      <c r="F117" s="93" t="s">
        <v>636</v>
      </c>
      <c r="G117" s="92">
        <v>14</v>
      </c>
      <c r="H117" s="142">
        <v>14.6</v>
      </c>
      <c r="I117" s="67">
        <f t="shared" si="5"/>
        <v>104.28571428571429</v>
      </c>
    </row>
    <row r="118" spans="1:9" s="66" customFormat="1" ht="74.25" customHeight="1" x14ac:dyDescent="0.25">
      <c r="A118" s="159" t="s">
        <v>635</v>
      </c>
      <c r="B118" s="158" t="s">
        <v>352</v>
      </c>
      <c r="C118" s="157"/>
      <c r="D118" s="157"/>
      <c r="E118" s="157"/>
      <c r="F118" s="93" t="s">
        <v>634</v>
      </c>
      <c r="G118" s="142">
        <v>5</v>
      </c>
      <c r="H118" s="142">
        <v>5</v>
      </c>
      <c r="I118" s="67">
        <f t="shared" si="5"/>
        <v>100</v>
      </c>
    </row>
    <row r="119" spans="1:9" s="66" customFormat="1" ht="60.75" customHeight="1" x14ac:dyDescent="0.25">
      <c r="A119" s="227" t="s">
        <v>633</v>
      </c>
      <c r="B119" s="206" t="s">
        <v>632</v>
      </c>
      <c r="C119" s="108"/>
      <c r="D119" s="108"/>
      <c r="E119" s="108"/>
      <c r="F119" s="107" t="s">
        <v>631</v>
      </c>
      <c r="G119" s="156">
        <v>70.2</v>
      </c>
      <c r="H119" s="156">
        <v>70.2</v>
      </c>
      <c r="I119" s="81">
        <f t="shared" si="5"/>
        <v>100</v>
      </c>
    </row>
    <row r="120" spans="1:9" s="66" customFormat="1" ht="44.25" customHeight="1" x14ac:dyDescent="0.25">
      <c r="A120" s="228"/>
      <c r="B120" s="207"/>
      <c r="C120" s="84"/>
      <c r="D120" s="84"/>
      <c r="E120" s="84"/>
      <c r="F120" s="155" t="s">
        <v>630</v>
      </c>
      <c r="G120" s="97">
        <v>20.7</v>
      </c>
      <c r="H120" s="97">
        <v>20.7</v>
      </c>
      <c r="I120" s="81">
        <f t="shared" si="5"/>
        <v>100</v>
      </c>
    </row>
    <row r="121" spans="1:9" s="66" customFormat="1" ht="37.5" x14ac:dyDescent="0.25">
      <c r="A121" s="139" t="s">
        <v>629</v>
      </c>
      <c r="B121" s="138" t="s">
        <v>628</v>
      </c>
      <c r="C121" s="70"/>
      <c r="D121" s="70"/>
      <c r="E121" s="70"/>
      <c r="F121" s="93" t="s">
        <v>627</v>
      </c>
      <c r="G121" s="92">
        <v>57.5</v>
      </c>
      <c r="H121" s="92">
        <v>61.7</v>
      </c>
      <c r="I121" s="67">
        <f t="shared" si="5"/>
        <v>107.30434782608695</v>
      </c>
    </row>
    <row r="122" spans="1:9" s="66" customFormat="1" ht="37.5" x14ac:dyDescent="0.25">
      <c r="A122" s="139" t="s">
        <v>626</v>
      </c>
      <c r="B122" s="138" t="s">
        <v>625</v>
      </c>
      <c r="C122" s="70"/>
      <c r="D122" s="70"/>
      <c r="E122" s="70"/>
      <c r="F122" s="93" t="s">
        <v>624</v>
      </c>
      <c r="G122" s="92">
        <v>33.46</v>
      </c>
      <c r="H122" s="92">
        <v>33.46</v>
      </c>
      <c r="I122" s="67">
        <f t="shared" si="5"/>
        <v>100</v>
      </c>
    </row>
    <row r="123" spans="1:9" s="66" customFormat="1" ht="75" x14ac:dyDescent="0.25">
      <c r="A123" s="139" t="s">
        <v>623</v>
      </c>
      <c r="B123" s="138" t="s">
        <v>155</v>
      </c>
      <c r="C123" s="70"/>
      <c r="D123" s="70"/>
      <c r="E123" s="70"/>
      <c r="F123" s="74" t="s">
        <v>622</v>
      </c>
      <c r="G123" s="154">
        <v>324</v>
      </c>
      <c r="H123" s="154">
        <v>324</v>
      </c>
      <c r="I123" s="67">
        <f t="shared" si="5"/>
        <v>100</v>
      </c>
    </row>
    <row r="124" spans="1:9" s="66" customFormat="1" ht="56.25" x14ac:dyDescent="0.25">
      <c r="A124" s="139" t="s">
        <v>621</v>
      </c>
      <c r="B124" s="138" t="s">
        <v>156</v>
      </c>
      <c r="C124" s="70"/>
      <c r="D124" s="70"/>
      <c r="E124" s="70"/>
      <c r="F124" s="74" t="s">
        <v>620</v>
      </c>
      <c r="G124" s="117">
        <v>38.799999999999997</v>
      </c>
      <c r="H124" s="117">
        <v>38.9</v>
      </c>
      <c r="I124" s="67">
        <f t="shared" si="5"/>
        <v>100.25773195876289</v>
      </c>
    </row>
    <row r="125" spans="1:9" s="66" customFormat="1" ht="124.5" customHeight="1" x14ac:dyDescent="0.25">
      <c r="A125" s="139" t="s">
        <v>619</v>
      </c>
      <c r="B125" s="138" t="s">
        <v>159</v>
      </c>
      <c r="C125" s="70"/>
      <c r="D125" s="70"/>
      <c r="E125" s="70"/>
      <c r="F125" s="74" t="s">
        <v>618</v>
      </c>
      <c r="G125" s="117">
        <v>100</v>
      </c>
      <c r="H125" s="117">
        <v>100</v>
      </c>
      <c r="I125" s="67">
        <f t="shared" si="5"/>
        <v>100</v>
      </c>
    </row>
    <row r="126" spans="1:9" s="66" customFormat="1" ht="93.75" x14ac:dyDescent="0.25">
      <c r="A126" s="139" t="s">
        <v>617</v>
      </c>
      <c r="B126" s="138" t="s">
        <v>157</v>
      </c>
      <c r="C126" s="70"/>
      <c r="D126" s="70"/>
      <c r="E126" s="70"/>
      <c r="F126" s="74" t="s">
        <v>616</v>
      </c>
      <c r="G126" s="117">
        <v>100</v>
      </c>
      <c r="H126" s="117">
        <v>100</v>
      </c>
      <c r="I126" s="67">
        <f t="shared" si="5"/>
        <v>100</v>
      </c>
    </row>
    <row r="127" spans="1:9" s="66" customFormat="1" ht="75" x14ac:dyDescent="0.25">
      <c r="A127" s="139" t="s">
        <v>615</v>
      </c>
      <c r="B127" s="138" t="s">
        <v>160</v>
      </c>
      <c r="C127" s="70"/>
      <c r="D127" s="70"/>
      <c r="E127" s="70"/>
      <c r="F127" s="69" t="s">
        <v>614</v>
      </c>
      <c r="G127" s="153">
        <v>50</v>
      </c>
      <c r="H127" s="153">
        <v>50</v>
      </c>
      <c r="I127" s="67">
        <f t="shared" si="5"/>
        <v>100</v>
      </c>
    </row>
    <row r="128" spans="1:9" s="66" customFormat="1" ht="75" x14ac:dyDescent="0.25">
      <c r="A128" s="139" t="s">
        <v>613</v>
      </c>
      <c r="B128" s="138" t="s">
        <v>161</v>
      </c>
      <c r="C128" s="70"/>
      <c r="D128" s="70"/>
      <c r="E128" s="70"/>
      <c r="F128" s="87" t="s">
        <v>612</v>
      </c>
      <c r="G128" s="115">
        <v>16.8</v>
      </c>
      <c r="H128" s="115">
        <v>16.8</v>
      </c>
      <c r="I128" s="67">
        <f t="shared" si="5"/>
        <v>100</v>
      </c>
    </row>
    <row r="129" spans="1:10" s="96" customFormat="1" ht="37.5" x14ac:dyDescent="0.25">
      <c r="A129" s="229" t="s">
        <v>611</v>
      </c>
      <c r="B129" s="224" t="s">
        <v>162</v>
      </c>
      <c r="C129" s="193"/>
      <c r="D129" s="193"/>
      <c r="E129" s="193"/>
      <c r="F129" s="107" t="s">
        <v>610</v>
      </c>
      <c r="G129" s="81">
        <v>96</v>
      </c>
      <c r="H129" s="81">
        <v>96</v>
      </c>
      <c r="I129" s="81">
        <f t="shared" si="5"/>
        <v>100</v>
      </c>
    </row>
    <row r="130" spans="1:10" s="96" customFormat="1" ht="76.5" customHeight="1" x14ac:dyDescent="0.25">
      <c r="A130" s="229"/>
      <c r="B130" s="224"/>
      <c r="C130" s="193"/>
      <c r="D130" s="193"/>
      <c r="E130" s="193"/>
      <c r="F130" s="98" t="s">
        <v>609</v>
      </c>
      <c r="G130" s="97">
        <v>95</v>
      </c>
      <c r="H130" s="97">
        <v>100</v>
      </c>
      <c r="I130" s="81">
        <f t="shared" si="5"/>
        <v>105.26315789473684</v>
      </c>
    </row>
    <row r="131" spans="1:10" s="66" customFormat="1" ht="93.75" x14ac:dyDescent="0.25">
      <c r="A131" s="139" t="s">
        <v>608</v>
      </c>
      <c r="B131" s="138" t="s">
        <v>607</v>
      </c>
      <c r="C131" s="70"/>
      <c r="D131" s="70"/>
      <c r="E131" s="70"/>
      <c r="F131" s="150" t="s">
        <v>606</v>
      </c>
      <c r="G131" s="149">
        <v>50</v>
      </c>
      <c r="H131" s="149">
        <v>72.41</v>
      </c>
      <c r="I131" s="67">
        <f t="shared" si="5"/>
        <v>144.82</v>
      </c>
    </row>
    <row r="132" spans="1:10" s="66" customFormat="1" ht="64.5" customHeight="1" x14ac:dyDescent="0.25">
      <c r="A132" s="139" t="s">
        <v>605</v>
      </c>
      <c r="B132" s="138" t="s">
        <v>358</v>
      </c>
      <c r="C132" s="70"/>
      <c r="D132" s="70"/>
      <c r="E132" s="70"/>
      <c r="F132" s="150" t="s">
        <v>604</v>
      </c>
      <c r="G132" s="152">
        <v>1</v>
      </c>
      <c r="H132" s="152">
        <v>1</v>
      </c>
      <c r="I132" s="67">
        <f t="shared" si="5"/>
        <v>100</v>
      </c>
    </row>
    <row r="133" spans="1:10" s="66" customFormat="1" ht="56.25" x14ac:dyDescent="0.25">
      <c r="A133" s="139" t="s">
        <v>603</v>
      </c>
      <c r="B133" s="138" t="s">
        <v>165</v>
      </c>
      <c r="C133" s="70"/>
      <c r="D133" s="70"/>
      <c r="E133" s="70"/>
      <c r="F133" s="150" t="s">
        <v>602</v>
      </c>
      <c r="G133" s="151">
        <v>836</v>
      </c>
      <c r="H133" s="151">
        <v>1215</v>
      </c>
      <c r="I133" s="67">
        <f t="shared" si="5"/>
        <v>145.33492822966508</v>
      </c>
      <c r="J133" s="121"/>
    </row>
    <row r="134" spans="1:10" s="66" customFormat="1" ht="68.25" customHeight="1" x14ac:dyDescent="0.25">
      <c r="A134" s="144" t="s">
        <v>601</v>
      </c>
      <c r="B134" s="143" t="s">
        <v>166</v>
      </c>
      <c r="C134" s="70"/>
      <c r="D134" s="70"/>
      <c r="E134" s="70"/>
      <c r="F134" s="150" t="s">
        <v>600</v>
      </c>
      <c r="G134" s="149">
        <v>220</v>
      </c>
      <c r="H134" s="149">
        <v>242</v>
      </c>
      <c r="I134" s="67">
        <f t="shared" si="5"/>
        <v>110.00000000000001</v>
      </c>
    </row>
    <row r="135" spans="1:10" s="66" customFormat="1" ht="111" customHeight="1" x14ac:dyDescent="0.25">
      <c r="A135" s="144" t="s">
        <v>599</v>
      </c>
      <c r="B135" s="143" t="s">
        <v>359</v>
      </c>
      <c r="C135" s="70"/>
      <c r="D135" s="70"/>
      <c r="E135" s="70"/>
      <c r="F135" s="150" t="s">
        <v>598</v>
      </c>
      <c r="G135" s="149">
        <v>60</v>
      </c>
      <c r="H135" s="149">
        <v>100</v>
      </c>
      <c r="I135" s="67">
        <f t="shared" si="5"/>
        <v>166.66666666666669</v>
      </c>
    </row>
    <row r="136" spans="1:10" s="66" customFormat="1" ht="111" customHeight="1" x14ac:dyDescent="0.25">
      <c r="A136" s="139" t="s">
        <v>597</v>
      </c>
      <c r="B136" s="138" t="s">
        <v>174</v>
      </c>
      <c r="C136" s="70"/>
      <c r="D136" s="70"/>
      <c r="E136" s="70"/>
      <c r="F136" s="87" t="s">
        <v>596</v>
      </c>
      <c r="G136" s="115">
        <v>2</v>
      </c>
      <c r="H136" s="115">
        <v>2</v>
      </c>
      <c r="I136" s="67">
        <f t="shared" si="5"/>
        <v>100</v>
      </c>
    </row>
    <row r="137" spans="1:10" s="66" customFormat="1" ht="117.75" customHeight="1" x14ac:dyDescent="0.25">
      <c r="A137" s="139" t="s">
        <v>595</v>
      </c>
      <c r="B137" s="138" t="s">
        <v>173</v>
      </c>
      <c r="C137" s="70"/>
      <c r="D137" s="70"/>
      <c r="E137" s="70"/>
      <c r="F137" s="93" t="s">
        <v>594</v>
      </c>
      <c r="G137" s="148">
        <v>28</v>
      </c>
      <c r="H137" s="148">
        <v>114</v>
      </c>
      <c r="I137" s="67">
        <f t="shared" si="5"/>
        <v>407.14285714285711</v>
      </c>
    </row>
    <row r="138" spans="1:10" s="66" customFormat="1" ht="93.75" x14ac:dyDescent="0.25">
      <c r="A138" s="139" t="s">
        <v>593</v>
      </c>
      <c r="B138" s="138" t="s">
        <v>172</v>
      </c>
      <c r="C138" s="70"/>
      <c r="D138" s="70"/>
      <c r="E138" s="70"/>
      <c r="F138" s="87" t="s">
        <v>592</v>
      </c>
      <c r="G138" s="118">
        <v>2834799</v>
      </c>
      <c r="H138" s="118">
        <v>2834799</v>
      </c>
      <c r="I138" s="67">
        <f t="shared" si="5"/>
        <v>100</v>
      </c>
    </row>
    <row r="139" spans="1:10" s="66" customFormat="1" ht="117" customHeight="1" x14ac:dyDescent="0.25">
      <c r="A139" s="139" t="s">
        <v>591</v>
      </c>
      <c r="B139" s="138" t="s">
        <v>175</v>
      </c>
      <c r="C139" s="70"/>
      <c r="D139" s="70"/>
      <c r="E139" s="70"/>
      <c r="F139" s="87" t="s">
        <v>590</v>
      </c>
      <c r="G139" s="78">
        <v>31.5</v>
      </c>
      <c r="H139" s="78">
        <v>34.1</v>
      </c>
      <c r="I139" s="67">
        <f t="shared" si="5"/>
        <v>108.25396825396827</v>
      </c>
    </row>
    <row r="140" spans="1:10" s="66" customFormat="1" ht="112.5" x14ac:dyDescent="0.25">
      <c r="A140" s="139" t="s">
        <v>589</v>
      </c>
      <c r="B140" s="138" t="s">
        <v>176</v>
      </c>
      <c r="C140" s="70"/>
      <c r="D140" s="70"/>
      <c r="E140" s="70"/>
      <c r="F140" s="147" t="s">
        <v>588</v>
      </c>
      <c r="G140" s="118">
        <v>2222547</v>
      </c>
      <c r="H140" s="118">
        <v>2650906</v>
      </c>
      <c r="I140" s="67">
        <f t="shared" si="5"/>
        <v>119.27333820162183</v>
      </c>
    </row>
    <row r="141" spans="1:10" ht="18.75" x14ac:dyDescent="0.25">
      <c r="A141" s="227" t="s">
        <v>587</v>
      </c>
      <c r="B141" s="206" t="s">
        <v>9</v>
      </c>
      <c r="C141" s="108"/>
      <c r="D141" s="108"/>
      <c r="E141" s="108"/>
      <c r="F141" s="120" t="s">
        <v>586</v>
      </c>
      <c r="G141" s="146">
        <v>61300</v>
      </c>
      <c r="H141" s="146">
        <v>70781.5</v>
      </c>
      <c r="I141" s="81">
        <f t="shared" si="5"/>
        <v>115.4673735725938</v>
      </c>
    </row>
    <row r="142" spans="1:10" ht="56.25" x14ac:dyDescent="0.25">
      <c r="A142" s="228"/>
      <c r="B142" s="207"/>
      <c r="C142" s="84"/>
      <c r="D142" s="84"/>
      <c r="E142" s="84"/>
      <c r="F142" s="98" t="s">
        <v>585</v>
      </c>
      <c r="G142" s="145">
        <v>37.1815</v>
      </c>
      <c r="H142" s="145">
        <v>37.523299999999999</v>
      </c>
      <c r="I142" s="81">
        <f t="shared" si="5"/>
        <v>100.91927437031858</v>
      </c>
    </row>
    <row r="143" spans="1:10" s="66" customFormat="1" ht="37.5" x14ac:dyDescent="0.25">
      <c r="A143" s="139" t="s">
        <v>584</v>
      </c>
      <c r="B143" s="138" t="s">
        <v>583</v>
      </c>
      <c r="C143" s="70"/>
      <c r="D143" s="70"/>
      <c r="E143" s="70"/>
      <c r="F143" s="93" t="s">
        <v>582</v>
      </c>
      <c r="G143" s="142">
        <v>38.6</v>
      </c>
      <c r="H143" s="142">
        <v>38.6</v>
      </c>
      <c r="I143" s="67">
        <f t="shared" si="5"/>
        <v>100</v>
      </c>
    </row>
    <row r="144" spans="1:10" s="66" customFormat="1" ht="56.25" x14ac:dyDescent="0.25">
      <c r="A144" s="139" t="s">
        <v>581</v>
      </c>
      <c r="B144" s="138" t="s">
        <v>218</v>
      </c>
      <c r="C144" s="70"/>
      <c r="D144" s="70"/>
      <c r="E144" s="70"/>
      <c r="F144" s="93" t="s">
        <v>580</v>
      </c>
      <c r="G144" s="92">
        <v>87.125900000000001</v>
      </c>
      <c r="H144" s="92">
        <v>89.936599999999999</v>
      </c>
      <c r="I144" s="67">
        <f t="shared" si="5"/>
        <v>103.22602119461605</v>
      </c>
    </row>
    <row r="145" spans="1:10" s="66" customFormat="1" ht="78" customHeight="1" x14ac:dyDescent="0.25">
      <c r="A145" s="225" t="s">
        <v>579</v>
      </c>
      <c r="B145" s="208" t="s">
        <v>217</v>
      </c>
      <c r="C145" s="70"/>
      <c r="D145" s="70"/>
      <c r="E145" s="70"/>
      <c r="F145" s="93" t="s">
        <v>578</v>
      </c>
      <c r="G145" s="142">
        <v>18.600000000000001</v>
      </c>
      <c r="H145" s="142">
        <v>47.4</v>
      </c>
      <c r="I145" s="67">
        <f t="shared" si="5"/>
        <v>254.8387096774193</v>
      </c>
    </row>
    <row r="146" spans="1:10" s="66" customFormat="1" ht="37.5" customHeight="1" x14ac:dyDescent="0.25">
      <c r="A146" s="226"/>
      <c r="B146" s="209"/>
      <c r="C146" s="70"/>
      <c r="D146" s="70"/>
      <c r="E146" s="70"/>
      <c r="F146" s="93" t="s">
        <v>577</v>
      </c>
      <c r="G146" s="142">
        <v>41</v>
      </c>
      <c r="H146" s="142">
        <v>109</v>
      </c>
      <c r="I146" s="67">
        <f t="shared" si="5"/>
        <v>265.85365853658539</v>
      </c>
    </row>
    <row r="147" spans="1:10" s="66" customFormat="1" ht="140.25" customHeight="1" x14ac:dyDescent="0.25">
      <c r="A147" s="144" t="s">
        <v>576</v>
      </c>
      <c r="B147" s="143" t="s">
        <v>219</v>
      </c>
      <c r="C147" s="70"/>
      <c r="D147" s="70"/>
      <c r="E147" s="70"/>
      <c r="F147" s="93" t="s">
        <v>575</v>
      </c>
      <c r="G147" s="142">
        <v>0</v>
      </c>
      <c r="H147" s="92">
        <v>1.5152000000000001</v>
      </c>
      <c r="I147" s="67">
        <v>100</v>
      </c>
    </row>
    <row r="148" spans="1:10" s="66" customFormat="1" ht="56.25" x14ac:dyDescent="0.25">
      <c r="A148" s="139" t="s">
        <v>574</v>
      </c>
      <c r="B148" s="138" t="s">
        <v>573</v>
      </c>
      <c r="C148" s="70"/>
      <c r="D148" s="70"/>
      <c r="E148" s="70"/>
      <c r="F148" s="93" t="s">
        <v>572</v>
      </c>
      <c r="G148" s="142">
        <v>2.46</v>
      </c>
      <c r="H148" s="142">
        <v>2.83</v>
      </c>
      <c r="I148" s="67">
        <f>G148/H148*100</f>
        <v>86.925795053003526</v>
      </c>
    </row>
    <row r="149" spans="1:10" s="66" customFormat="1" ht="75" x14ac:dyDescent="0.25">
      <c r="A149" s="139" t="s">
        <v>571</v>
      </c>
      <c r="B149" s="138" t="s">
        <v>221</v>
      </c>
      <c r="C149" s="70"/>
      <c r="D149" s="70"/>
      <c r="E149" s="70"/>
      <c r="F149" s="89" t="s">
        <v>570</v>
      </c>
      <c r="G149" s="141">
        <v>185.9</v>
      </c>
      <c r="H149" s="141">
        <v>185.9</v>
      </c>
      <c r="I149" s="67">
        <f t="shared" ref="I149:I154" si="6">H149/G149*100</f>
        <v>100</v>
      </c>
    </row>
    <row r="150" spans="1:10" s="66" customFormat="1" ht="99.75" customHeight="1" x14ac:dyDescent="0.25">
      <c r="A150" s="139" t="s">
        <v>569</v>
      </c>
      <c r="B150" s="138" t="s">
        <v>222</v>
      </c>
      <c r="C150" s="70"/>
      <c r="D150" s="70"/>
      <c r="E150" s="70"/>
      <c r="F150" s="112" t="s">
        <v>568</v>
      </c>
      <c r="G150" s="140">
        <v>25685.1</v>
      </c>
      <c r="H150" s="140">
        <v>25777.359</v>
      </c>
      <c r="I150" s="67">
        <f t="shared" si="6"/>
        <v>100.35919268369599</v>
      </c>
    </row>
    <row r="151" spans="1:10" s="66" customFormat="1" ht="96" customHeight="1" x14ac:dyDescent="0.25">
      <c r="A151" s="139" t="s">
        <v>567</v>
      </c>
      <c r="B151" s="138" t="s">
        <v>223</v>
      </c>
      <c r="C151" s="70"/>
      <c r="D151" s="70"/>
      <c r="E151" s="70"/>
      <c r="F151" s="87" t="s">
        <v>566</v>
      </c>
      <c r="G151" s="113">
        <v>1750</v>
      </c>
      <c r="H151" s="113">
        <v>3100</v>
      </c>
      <c r="I151" s="67">
        <f t="shared" si="6"/>
        <v>177.14285714285714</v>
      </c>
    </row>
    <row r="152" spans="1:10" s="66" customFormat="1" ht="75" x14ac:dyDescent="0.25">
      <c r="A152" s="139" t="s">
        <v>565</v>
      </c>
      <c r="B152" s="138" t="s">
        <v>564</v>
      </c>
      <c r="C152" s="70"/>
      <c r="D152" s="70"/>
      <c r="E152" s="70"/>
      <c r="F152" s="112" t="s">
        <v>563</v>
      </c>
      <c r="G152" s="111">
        <v>23</v>
      </c>
      <c r="H152" s="111">
        <v>23</v>
      </c>
      <c r="I152" s="67">
        <f t="shared" si="6"/>
        <v>100</v>
      </c>
      <c r="J152" s="121"/>
    </row>
    <row r="153" spans="1:10" s="96" customFormat="1" ht="61.5" customHeight="1" x14ac:dyDescent="0.25">
      <c r="A153" s="194" t="s">
        <v>562</v>
      </c>
      <c r="B153" s="202" t="s">
        <v>6</v>
      </c>
      <c r="C153" s="193"/>
      <c r="D153" s="193"/>
      <c r="E153" s="193"/>
      <c r="F153" s="107" t="s">
        <v>561</v>
      </c>
      <c r="G153" s="137">
        <v>111.5</v>
      </c>
      <c r="H153" s="137">
        <v>114.7</v>
      </c>
      <c r="I153" s="81">
        <f t="shared" si="6"/>
        <v>102.86995515695068</v>
      </c>
    </row>
    <row r="154" spans="1:10" s="96" customFormat="1" ht="93" customHeight="1" x14ac:dyDescent="0.25">
      <c r="A154" s="195"/>
      <c r="B154" s="203"/>
      <c r="C154" s="193"/>
      <c r="D154" s="193"/>
      <c r="E154" s="193"/>
      <c r="F154" s="98" t="s">
        <v>560</v>
      </c>
      <c r="G154" s="136">
        <v>66969</v>
      </c>
      <c r="H154" s="136">
        <v>70119.7</v>
      </c>
      <c r="I154" s="81">
        <f t="shared" si="6"/>
        <v>104.70471412145919</v>
      </c>
    </row>
    <row r="155" spans="1:10" s="66" customFormat="1" ht="75" x14ac:dyDescent="0.25">
      <c r="A155" s="196" t="s">
        <v>559</v>
      </c>
      <c r="B155" s="199" t="s">
        <v>183</v>
      </c>
      <c r="C155" s="70"/>
      <c r="D155" s="70"/>
      <c r="E155" s="70"/>
      <c r="F155" s="93" t="s">
        <v>558</v>
      </c>
      <c r="G155" s="68">
        <v>0.3</v>
      </c>
      <c r="H155" s="68">
        <v>0.57699999999999996</v>
      </c>
      <c r="I155" s="67" t="s">
        <v>557</v>
      </c>
    </row>
    <row r="156" spans="1:10" s="95" customFormat="1" ht="69" customHeight="1" x14ac:dyDescent="0.25">
      <c r="A156" s="197"/>
      <c r="B156" s="204"/>
      <c r="C156" s="70"/>
      <c r="D156" s="70"/>
      <c r="E156" s="70"/>
      <c r="F156" s="93" t="s">
        <v>556</v>
      </c>
      <c r="G156" s="68">
        <v>0.05</v>
      </c>
      <c r="H156" s="68">
        <v>0.15529999999999999</v>
      </c>
      <c r="I156" s="67" t="s">
        <v>555</v>
      </c>
    </row>
    <row r="157" spans="1:10" s="95" customFormat="1" ht="112.5" x14ac:dyDescent="0.25">
      <c r="A157" s="198"/>
      <c r="B157" s="200"/>
      <c r="C157" s="70"/>
      <c r="D157" s="70"/>
      <c r="E157" s="70"/>
      <c r="F157" s="93" t="s">
        <v>554</v>
      </c>
      <c r="G157" s="68">
        <v>12</v>
      </c>
      <c r="H157" s="68">
        <v>14.663500000000001</v>
      </c>
      <c r="I157" s="67">
        <f t="shared" ref="I157:I166" si="7">H157/G157*100</f>
        <v>122.19583333333335</v>
      </c>
    </row>
    <row r="158" spans="1:10" s="66" customFormat="1" ht="75" x14ac:dyDescent="0.25">
      <c r="A158" s="72" t="s">
        <v>553</v>
      </c>
      <c r="B158" s="71" t="s">
        <v>184</v>
      </c>
      <c r="C158" s="70"/>
      <c r="D158" s="70"/>
      <c r="E158" s="70"/>
      <c r="F158" s="93" t="s">
        <v>552</v>
      </c>
      <c r="G158" s="68">
        <v>32.200000000000003</v>
      </c>
      <c r="H158" s="68">
        <v>33.799999999999997</v>
      </c>
      <c r="I158" s="67">
        <f t="shared" si="7"/>
        <v>104.96894409937887</v>
      </c>
    </row>
    <row r="159" spans="1:10" s="66" customFormat="1" ht="37.5" x14ac:dyDescent="0.25">
      <c r="A159" s="72" t="s">
        <v>551</v>
      </c>
      <c r="B159" s="71" t="s">
        <v>550</v>
      </c>
      <c r="C159" s="70"/>
      <c r="D159" s="70"/>
      <c r="E159" s="70"/>
      <c r="F159" s="93" t="s">
        <v>549</v>
      </c>
      <c r="G159" s="99">
        <v>2779</v>
      </c>
      <c r="H159" s="99">
        <v>2785</v>
      </c>
      <c r="I159" s="67">
        <f t="shared" si="7"/>
        <v>100.2159050017992</v>
      </c>
    </row>
    <row r="160" spans="1:10" s="66" customFormat="1" ht="56.25" x14ac:dyDescent="0.25">
      <c r="A160" s="72" t="s">
        <v>548</v>
      </c>
      <c r="B160" s="71" t="s">
        <v>310</v>
      </c>
      <c r="C160" s="70"/>
      <c r="D160" s="70"/>
      <c r="E160" s="70"/>
      <c r="F160" s="93" t="s">
        <v>547</v>
      </c>
      <c r="G160" s="135">
        <v>1.4E-3</v>
      </c>
      <c r="H160" s="135">
        <v>1.4E-3</v>
      </c>
      <c r="I160" s="67">
        <f t="shared" si="7"/>
        <v>100</v>
      </c>
      <c r="J160" s="134"/>
    </row>
    <row r="161" spans="1:9" s="66" customFormat="1" ht="60.75" customHeight="1" x14ac:dyDescent="0.25">
      <c r="A161" s="72" t="s">
        <v>546</v>
      </c>
      <c r="B161" s="71" t="s">
        <v>185</v>
      </c>
      <c r="C161" s="70"/>
      <c r="D161" s="70"/>
      <c r="E161" s="70"/>
      <c r="F161" s="93" t="s">
        <v>545</v>
      </c>
      <c r="G161" s="68">
        <v>117.1</v>
      </c>
      <c r="H161" s="68">
        <v>131.1</v>
      </c>
      <c r="I161" s="67">
        <f t="shared" si="7"/>
        <v>111.95559350982067</v>
      </c>
    </row>
    <row r="162" spans="1:9" s="66" customFormat="1" ht="37.5" x14ac:dyDescent="0.25">
      <c r="A162" s="72" t="s">
        <v>544</v>
      </c>
      <c r="B162" s="71" t="s">
        <v>356</v>
      </c>
      <c r="C162" s="70"/>
      <c r="D162" s="70"/>
      <c r="E162" s="70"/>
      <c r="F162" s="93" t="s">
        <v>543</v>
      </c>
      <c r="G162" s="68">
        <v>95.9</v>
      </c>
      <c r="H162" s="68">
        <v>95.9</v>
      </c>
      <c r="I162" s="67">
        <f t="shared" si="7"/>
        <v>100</v>
      </c>
    </row>
    <row r="163" spans="1:9" s="66" customFormat="1" ht="93.75" x14ac:dyDescent="0.25">
      <c r="A163" s="133" t="s">
        <v>542</v>
      </c>
      <c r="B163" s="91" t="s">
        <v>323</v>
      </c>
      <c r="C163" s="90"/>
      <c r="D163" s="90"/>
      <c r="E163" s="90"/>
      <c r="F163" s="132" t="s">
        <v>541</v>
      </c>
      <c r="G163" s="131">
        <v>0.21609999999999999</v>
      </c>
      <c r="H163" s="131">
        <v>0.21609999999999999</v>
      </c>
      <c r="I163" s="67">
        <f t="shared" si="7"/>
        <v>100</v>
      </c>
    </row>
    <row r="164" spans="1:9" s="66" customFormat="1" ht="79.5" customHeight="1" x14ac:dyDescent="0.25">
      <c r="A164" s="72" t="s">
        <v>540</v>
      </c>
      <c r="B164" s="71" t="s">
        <v>539</v>
      </c>
      <c r="C164" s="70"/>
      <c r="D164" s="70"/>
      <c r="E164" s="70"/>
      <c r="F164" s="93" t="s">
        <v>538</v>
      </c>
      <c r="G164" s="100">
        <v>850</v>
      </c>
      <c r="H164" s="100">
        <v>892</v>
      </c>
      <c r="I164" s="67">
        <f t="shared" si="7"/>
        <v>104.94117647058823</v>
      </c>
    </row>
    <row r="165" spans="1:9" s="128" customFormat="1" ht="119.25" customHeight="1" x14ac:dyDescent="0.2">
      <c r="A165" s="130" t="s">
        <v>537</v>
      </c>
      <c r="B165" s="129" t="s">
        <v>536</v>
      </c>
      <c r="C165" s="84"/>
      <c r="D165" s="84"/>
      <c r="E165" s="84"/>
      <c r="F165" s="98" t="s">
        <v>535</v>
      </c>
      <c r="G165" s="102">
        <v>104.36</v>
      </c>
      <c r="H165" s="116">
        <v>108.2</v>
      </c>
      <c r="I165" s="81">
        <f t="shared" si="7"/>
        <v>103.67957071674971</v>
      </c>
    </row>
    <row r="166" spans="1:9" s="96" customFormat="1" ht="115.5" customHeight="1" x14ac:dyDescent="0.25">
      <c r="A166" s="127" t="s">
        <v>534</v>
      </c>
      <c r="B166" s="126" t="s">
        <v>231</v>
      </c>
      <c r="C166" s="70"/>
      <c r="D166" s="70"/>
      <c r="E166" s="70"/>
      <c r="F166" s="93" t="s">
        <v>533</v>
      </c>
      <c r="G166" s="68">
        <v>26.085999999999999</v>
      </c>
      <c r="H166" s="68">
        <v>26.085999999999999</v>
      </c>
      <c r="I166" s="67">
        <f t="shared" si="7"/>
        <v>100</v>
      </c>
    </row>
    <row r="167" spans="1:9" s="96" customFormat="1" ht="56.25" x14ac:dyDescent="0.25">
      <c r="A167" s="127" t="s">
        <v>532</v>
      </c>
      <c r="B167" s="126" t="s">
        <v>232</v>
      </c>
      <c r="C167" s="70"/>
      <c r="D167" s="70"/>
      <c r="E167" s="70"/>
      <c r="F167" s="93" t="s">
        <v>531</v>
      </c>
      <c r="G167" s="68">
        <v>100</v>
      </c>
      <c r="H167" s="114">
        <v>882.9</v>
      </c>
      <c r="I167" s="67" t="s">
        <v>530</v>
      </c>
    </row>
    <row r="168" spans="1:9" s="96" customFormat="1" ht="75" x14ac:dyDescent="0.25">
      <c r="A168" s="127" t="s">
        <v>529</v>
      </c>
      <c r="B168" s="126" t="s">
        <v>233</v>
      </c>
      <c r="C168" s="70"/>
      <c r="D168" s="70"/>
      <c r="E168" s="70"/>
      <c r="F168" s="93" t="s">
        <v>528</v>
      </c>
      <c r="G168" s="114">
        <v>6</v>
      </c>
      <c r="H168" s="114">
        <v>6</v>
      </c>
      <c r="I168" s="67">
        <f t="shared" ref="I168:I175" si="8">H168/G168*100</f>
        <v>100</v>
      </c>
    </row>
    <row r="169" spans="1:9" s="96" customFormat="1" ht="56.25" x14ac:dyDescent="0.25">
      <c r="A169" s="127" t="s">
        <v>527</v>
      </c>
      <c r="B169" s="126" t="s">
        <v>526</v>
      </c>
      <c r="C169" s="70"/>
      <c r="D169" s="70"/>
      <c r="E169" s="70"/>
      <c r="F169" s="93" t="s">
        <v>525</v>
      </c>
      <c r="G169" s="114">
        <v>83.1</v>
      </c>
      <c r="H169" s="114">
        <v>85.3</v>
      </c>
      <c r="I169" s="67">
        <f t="shared" si="8"/>
        <v>102.647412755716</v>
      </c>
    </row>
    <row r="170" spans="1:9" s="96" customFormat="1" ht="76.5" customHeight="1" x14ac:dyDescent="0.25">
      <c r="A170" s="127" t="s">
        <v>524</v>
      </c>
      <c r="B170" s="126" t="s">
        <v>523</v>
      </c>
      <c r="C170" s="70"/>
      <c r="D170" s="70"/>
      <c r="E170" s="70"/>
      <c r="F170" s="93" t="s">
        <v>522</v>
      </c>
      <c r="G170" s="114">
        <v>573</v>
      </c>
      <c r="H170" s="114">
        <v>573</v>
      </c>
      <c r="I170" s="67">
        <f t="shared" si="8"/>
        <v>100</v>
      </c>
    </row>
    <row r="171" spans="1:9" s="96" customFormat="1" ht="75" x14ac:dyDescent="0.25">
      <c r="A171" s="127" t="s">
        <v>521</v>
      </c>
      <c r="B171" s="126" t="s">
        <v>238</v>
      </c>
      <c r="C171" s="70"/>
      <c r="D171" s="70"/>
      <c r="E171" s="70"/>
      <c r="F171" s="93" t="s">
        <v>520</v>
      </c>
      <c r="G171" s="68">
        <v>6</v>
      </c>
      <c r="H171" s="68">
        <v>6</v>
      </c>
      <c r="I171" s="67">
        <f t="shared" si="8"/>
        <v>100</v>
      </c>
    </row>
    <row r="172" spans="1:9" s="96" customFormat="1" ht="131.25" x14ac:dyDescent="0.25">
      <c r="A172" s="127" t="s">
        <v>519</v>
      </c>
      <c r="B172" s="126" t="s">
        <v>311</v>
      </c>
      <c r="C172" s="70"/>
      <c r="D172" s="70"/>
      <c r="E172" s="70"/>
      <c r="F172" s="93" t="s">
        <v>518</v>
      </c>
      <c r="G172" s="68">
        <v>100</v>
      </c>
      <c r="H172" s="68">
        <v>100</v>
      </c>
      <c r="I172" s="67">
        <f t="shared" si="8"/>
        <v>100</v>
      </c>
    </row>
    <row r="173" spans="1:9" s="96" customFormat="1" ht="118.5" customHeight="1" x14ac:dyDescent="0.25">
      <c r="A173" s="86" t="s">
        <v>517</v>
      </c>
      <c r="B173" s="85" t="s">
        <v>11</v>
      </c>
      <c r="C173" s="108"/>
      <c r="D173" s="108"/>
      <c r="E173" s="108"/>
      <c r="F173" s="98" t="s">
        <v>516</v>
      </c>
      <c r="G173" s="82">
        <v>100</v>
      </c>
      <c r="H173" s="82">
        <v>100</v>
      </c>
      <c r="I173" s="81">
        <f t="shared" si="8"/>
        <v>100</v>
      </c>
    </row>
    <row r="174" spans="1:9" s="96" customFormat="1" ht="61.5" customHeight="1" x14ac:dyDescent="0.25">
      <c r="A174" s="72" t="s">
        <v>515</v>
      </c>
      <c r="B174" s="71" t="s">
        <v>241</v>
      </c>
      <c r="C174" s="70"/>
      <c r="D174" s="70"/>
      <c r="E174" s="70"/>
      <c r="F174" s="93" t="s">
        <v>514</v>
      </c>
      <c r="G174" s="125">
        <v>32</v>
      </c>
      <c r="H174" s="125">
        <v>32</v>
      </c>
      <c r="I174" s="67">
        <f t="shared" si="8"/>
        <v>100</v>
      </c>
    </row>
    <row r="175" spans="1:9" s="66" customFormat="1" ht="116.25" customHeight="1" x14ac:dyDescent="0.25">
      <c r="A175" s="94" t="s">
        <v>513</v>
      </c>
      <c r="B175" s="124" t="s">
        <v>243</v>
      </c>
      <c r="C175" s="90"/>
      <c r="D175" s="90"/>
      <c r="E175" s="90"/>
      <c r="F175" s="93" t="s">
        <v>512</v>
      </c>
      <c r="G175" s="68">
        <v>100</v>
      </c>
      <c r="H175" s="68">
        <v>100</v>
      </c>
      <c r="I175" s="67">
        <f t="shared" si="8"/>
        <v>100</v>
      </c>
    </row>
    <row r="176" spans="1:9" s="96" customFormat="1" ht="46.5" customHeight="1" x14ac:dyDescent="0.25">
      <c r="A176" s="201" t="s">
        <v>511</v>
      </c>
      <c r="B176" s="205" t="s">
        <v>510</v>
      </c>
      <c r="C176" s="193"/>
      <c r="D176" s="193"/>
      <c r="E176" s="193"/>
      <c r="F176" s="123" t="s">
        <v>509</v>
      </c>
      <c r="G176" s="122">
        <v>200</v>
      </c>
      <c r="H176" s="122">
        <v>128</v>
      </c>
      <c r="I176" s="81" t="s">
        <v>508</v>
      </c>
    </row>
    <row r="177" spans="1:10" s="96" customFormat="1" ht="71.25" customHeight="1" x14ac:dyDescent="0.25">
      <c r="A177" s="201"/>
      <c r="B177" s="205"/>
      <c r="C177" s="193"/>
      <c r="D177" s="193"/>
      <c r="E177" s="193"/>
      <c r="F177" s="98" t="s">
        <v>507</v>
      </c>
      <c r="G177" s="102">
        <v>100</v>
      </c>
      <c r="H177" s="102">
        <v>100</v>
      </c>
      <c r="I177" s="81">
        <f>H177/G177*100</f>
        <v>100</v>
      </c>
    </row>
    <row r="178" spans="1:10" s="66" customFormat="1" ht="131.25" x14ac:dyDescent="0.25">
      <c r="A178" s="77" t="s">
        <v>506</v>
      </c>
      <c r="B178" s="76" t="s">
        <v>505</v>
      </c>
      <c r="C178" s="70"/>
      <c r="D178" s="70"/>
      <c r="E178" s="70"/>
      <c r="F178" s="93" t="s">
        <v>504</v>
      </c>
      <c r="G178" s="68">
        <v>75</v>
      </c>
      <c r="H178" s="68">
        <v>75</v>
      </c>
      <c r="I178" s="67">
        <f>H178/G178*100</f>
        <v>100</v>
      </c>
      <c r="J178" s="121"/>
    </row>
    <row r="179" spans="1:10" s="66" customFormat="1" ht="131.25" x14ac:dyDescent="0.25">
      <c r="A179" s="77" t="s">
        <v>503</v>
      </c>
      <c r="B179" s="76" t="s">
        <v>502</v>
      </c>
      <c r="C179" s="70"/>
      <c r="D179" s="70"/>
      <c r="E179" s="70"/>
      <c r="F179" s="87" t="s">
        <v>501</v>
      </c>
      <c r="G179" s="117">
        <v>61</v>
      </c>
      <c r="H179" s="117">
        <v>61</v>
      </c>
      <c r="I179" s="67">
        <f>H179/G179*100</f>
        <v>100</v>
      </c>
    </row>
    <row r="180" spans="1:10" s="66" customFormat="1" ht="131.25" x14ac:dyDescent="0.25">
      <c r="A180" s="77" t="s">
        <v>500</v>
      </c>
      <c r="B180" s="76" t="s">
        <v>499</v>
      </c>
      <c r="C180" s="70"/>
      <c r="D180" s="70"/>
      <c r="E180" s="70"/>
      <c r="F180" s="87" t="s">
        <v>498</v>
      </c>
      <c r="G180" s="117">
        <v>66</v>
      </c>
      <c r="H180" s="117">
        <v>66</v>
      </c>
      <c r="I180" s="67">
        <f>H180/G180*100</f>
        <v>100</v>
      </c>
    </row>
    <row r="181" spans="1:10" s="66" customFormat="1" ht="131.25" x14ac:dyDescent="0.25">
      <c r="A181" s="77" t="s">
        <v>497</v>
      </c>
      <c r="B181" s="76" t="s">
        <v>252</v>
      </c>
      <c r="C181" s="70"/>
      <c r="D181" s="70"/>
      <c r="E181" s="70"/>
      <c r="F181" s="87" t="s">
        <v>496</v>
      </c>
      <c r="G181" s="117">
        <v>73</v>
      </c>
      <c r="H181" s="117">
        <v>73</v>
      </c>
      <c r="I181" s="67">
        <f>H181/G181*100</f>
        <v>100</v>
      </c>
    </row>
    <row r="182" spans="1:10" ht="56.25" x14ac:dyDescent="0.25">
      <c r="A182" s="201" t="s">
        <v>495</v>
      </c>
      <c r="B182" s="205" t="s">
        <v>494</v>
      </c>
      <c r="C182" s="193"/>
      <c r="D182" s="193"/>
      <c r="E182" s="193"/>
      <c r="F182" s="120" t="s">
        <v>493</v>
      </c>
      <c r="G182" s="119">
        <v>33.299999999999997</v>
      </c>
      <c r="H182" s="119">
        <v>31.4</v>
      </c>
      <c r="I182" s="81">
        <f>G182/H182*100</f>
        <v>106.05095541401272</v>
      </c>
    </row>
    <row r="183" spans="1:10" ht="78.75" customHeight="1" x14ac:dyDescent="0.25">
      <c r="A183" s="201"/>
      <c r="B183" s="205"/>
      <c r="C183" s="193"/>
      <c r="D183" s="193"/>
      <c r="E183" s="193"/>
      <c r="F183" s="98" t="s">
        <v>492</v>
      </c>
      <c r="G183" s="102">
        <v>81</v>
      </c>
      <c r="H183" s="116">
        <v>84.2</v>
      </c>
      <c r="I183" s="81">
        <f>H183/G183*100</f>
        <v>103.95061728395063</v>
      </c>
    </row>
    <row r="184" spans="1:10" s="66" customFormat="1" ht="105.75" customHeight="1" x14ac:dyDescent="0.25">
      <c r="A184" s="77" t="s">
        <v>491</v>
      </c>
      <c r="B184" s="76" t="s">
        <v>259</v>
      </c>
      <c r="C184" s="70"/>
      <c r="D184" s="70"/>
      <c r="E184" s="70"/>
      <c r="F184" s="87" t="s">
        <v>490</v>
      </c>
      <c r="G184" s="118">
        <v>1700</v>
      </c>
      <c r="H184" s="118">
        <v>1701</v>
      </c>
      <c r="I184" s="67">
        <f>H184/G184*100</f>
        <v>100.05882352941175</v>
      </c>
    </row>
    <row r="185" spans="1:10" s="66" customFormat="1" ht="112.5" x14ac:dyDescent="0.25">
      <c r="A185" s="77" t="s">
        <v>489</v>
      </c>
      <c r="B185" s="76" t="s">
        <v>260</v>
      </c>
      <c r="C185" s="70"/>
      <c r="D185" s="70"/>
      <c r="E185" s="70"/>
      <c r="F185" s="87" t="s">
        <v>488</v>
      </c>
      <c r="G185" s="117">
        <v>100</v>
      </c>
      <c r="H185" s="117">
        <v>100</v>
      </c>
      <c r="I185" s="67">
        <f>H185/G185*100</f>
        <v>100</v>
      </c>
    </row>
    <row r="186" spans="1:10" s="66" customFormat="1" ht="123" customHeight="1" x14ac:dyDescent="0.25">
      <c r="A186" s="77" t="s">
        <v>487</v>
      </c>
      <c r="B186" s="76" t="s">
        <v>486</v>
      </c>
      <c r="C186" s="70"/>
      <c r="D186" s="70"/>
      <c r="E186" s="70"/>
      <c r="F186" s="87" t="s">
        <v>485</v>
      </c>
      <c r="G186" s="103">
        <v>98</v>
      </c>
      <c r="H186" s="103">
        <v>81.2</v>
      </c>
      <c r="I186" s="67">
        <f>G186/H186*100</f>
        <v>120.68965517241379</v>
      </c>
    </row>
    <row r="187" spans="1:10" s="66" customFormat="1" ht="93.75" x14ac:dyDescent="0.25">
      <c r="A187" s="77" t="s">
        <v>484</v>
      </c>
      <c r="B187" s="76" t="s">
        <v>261</v>
      </c>
      <c r="C187" s="70"/>
      <c r="D187" s="70"/>
      <c r="E187" s="70"/>
      <c r="F187" s="87" t="s">
        <v>483</v>
      </c>
      <c r="G187" s="117">
        <v>100</v>
      </c>
      <c r="H187" s="117">
        <v>100</v>
      </c>
      <c r="I187" s="67">
        <f t="shared" ref="I187:I192" si="9">H187/G187*100</f>
        <v>100</v>
      </c>
    </row>
    <row r="188" spans="1:10" s="66" customFormat="1" ht="150" x14ac:dyDescent="0.25">
      <c r="A188" s="77" t="s">
        <v>482</v>
      </c>
      <c r="B188" s="76" t="s">
        <v>263</v>
      </c>
      <c r="C188" s="70"/>
      <c r="D188" s="70"/>
      <c r="E188" s="70"/>
      <c r="F188" s="87" t="s">
        <v>481</v>
      </c>
      <c r="G188" s="117">
        <v>3.5</v>
      </c>
      <c r="H188" s="117">
        <v>3.5</v>
      </c>
      <c r="I188" s="67">
        <f t="shared" si="9"/>
        <v>100</v>
      </c>
    </row>
    <row r="189" spans="1:10" ht="78" customHeight="1" x14ac:dyDescent="0.25">
      <c r="A189" s="194" t="s">
        <v>480</v>
      </c>
      <c r="B189" s="202" t="s">
        <v>479</v>
      </c>
      <c r="C189" s="108"/>
      <c r="D189" s="108"/>
      <c r="E189" s="108"/>
      <c r="F189" s="107" t="s">
        <v>478</v>
      </c>
      <c r="G189" s="137">
        <v>100</v>
      </c>
      <c r="H189" s="137">
        <v>100</v>
      </c>
      <c r="I189" s="81">
        <f t="shared" si="9"/>
        <v>100</v>
      </c>
    </row>
    <row r="190" spans="1:10" ht="56.25" x14ac:dyDescent="0.25">
      <c r="A190" s="195"/>
      <c r="B190" s="203"/>
      <c r="C190" s="84"/>
      <c r="D190" s="84"/>
      <c r="E190" s="84"/>
      <c r="F190" s="98" t="s">
        <v>477</v>
      </c>
      <c r="G190" s="116">
        <v>60.6</v>
      </c>
      <c r="H190" s="116">
        <v>61.3</v>
      </c>
      <c r="I190" s="81">
        <f t="shared" si="9"/>
        <v>101.15511551155114</v>
      </c>
    </row>
    <row r="191" spans="1:10" s="96" customFormat="1" ht="59.25" customHeight="1" x14ac:dyDescent="0.25">
      <c r="A191" s="72" t="s">
        <v>476</v>
      </c>
      <c r="B191" s="71" t="s">
        <v>267</v>
      </c>
      <c r="C191" s="70"/>
      <c r="D191" s="70"/>
      <c r="E191" s="70"/>
      <c r="F191" s="93" t="s">
        <v>475</v>
      </c>
      <c r="G191" s="68">
        <v>2</v>
      </c>
      <c r="H191" s="68">
        <v>2.5</v>
      </c>
      <c r="I191" s="67">
        <f t="shared" si="9"/>
        <v>125</v>
      </c>
    </row>
    <row r="192" spans="1:10" s="96" customFormat="1" ht="75" x14ac:dyDescent="0.25">
      <c r="A192" s="72" t="s">
        <v>474</v>
      </c>
      <c r="B192" s="71" t="s">
        <v>324</v>
      </c>
      <c r="C192" s="70"/>
      <c r="D192" s="70"/>
      <c r="E192" s="70"/>
      <c r="F192" s="93" t="s">
        <v>473</v>
      </c>
      <c r="G192" s="68">
        <v>100</v>
      </c>
      <c r="H192" s="68">
        <v>100</v>
      </c>
      <c r="I192" s="67">
        <f t="shared" si="9"/>
        <v>100</v>
      </c>
    </row>
    <row r="193" spans="1:9" s="96" customFormat="1" ht="44.25" customHeight="1" x14ac:dyDescent="0.25">
      <c r="A193" s="196" t="s">
        <v>472</v>
      </c>
      <c r="B193" s="199" t="s">
        <v>471</v>
      </c>
      <c r="C193" s="70"/>
      <c r="D193" s="70"/>
      <c r="E193" s="70"/>
      <c r="F193" s="93" t="s">
        <v>470</v>
      </c>
      <c r="G193" s="68">
        <v>6.67</v>
      </c>
      <c r="H193" s="68">
        <v>15.73</v>
      </c>
      <c r="I193" s="67" t="s">
        <v>469</v>
      </c>
    </row>
    <row r="194" spans="1:9" s="96" customFormat="1" ht="53.25" customHeight="1" x14ac:dyDescent="0.25">
      <c r="A194" s="198"/>
      <c r="B194" s="200"/>
      <c r="C194" s="70"/>
      <c r="D194" s="70"/>
      <c r="E194" s="70"/>
      <c r="F194" s="93" t="s">
        <v>468</v>
      </c>
      <c r="G194" s="68">
        <v>6.6</v>
      </c>
      <c r="H194" s="68">
        <v>6.6</v>
      </c>
      <c r="I194" s="67">
        <f t="shared" ref="I194:I199" si="10">H194/G194*100</f>
        <v>100</v>
      </c>
    </row>
    <row r="195" spans="1:9" s="96" customFormat="1" ht="119.25" customHeight="1" x14ac:dyDescent="0.25">
      <c r="A195" s="72" t="s">
        <v>467</v>
      </c>
      <c r="B195" s="91" t="s">
        <v>282</v>
      </c>
      <c r="C195" s="90"/>
      <c r="D195" s="90"/>
      <c r="E195" s="90"/>
      <c r="F195" s="89" t="s">
        <v>466</v>
      </c>
      <c r="G195" s="88">
        <v>30</v>
      </c>
      <c r="H195" s="88">
        <v>30</v>
      </c>
      <c r="I195" s="67">
        <f t="shared" si="10"/>
        <v>100</v>
      </c>
    </row>
    <row r="196" spans="1:9" s="96" customFormat="1" ht="116.25" customHeight="1" x14ac:dyDescent="0.25">
      <c r="A196" s="72" t="s">
        <v>465</v>
      </c>
      <c r="B196" s="71" t="s">
        <v>283</v>
      </c>
      <c r="C196" s="70"/>
      <c r="D196" s="70"/>
      <c r="E196" s="70"/>
      <c r="F196" s="87" t="s">
        <v>464</v>
      </c>
      <c r="G196" s="101">
        <v>100</v>
      </c>
      <c r="H196" s="101">
        <v>100</v>
      </c>
      <c r="I196" s="67">
        <f t="shared" si="10"/>
        <v>100</v>
      </c>
    </row>
    <row r="197" spans="1:9" s="96" customFormat="1" ht="177.75" customHeight="1" x14ac:dyDescent="0.25">
      <c r="A197" s="72" t="s">
        <v>463</v>
      </c>
      <c r="B197" s="71" t="s">
        <v>281</v>
      </c>
      <c r="C197" s="70"/>
      <c r="D197" s="70"/>
      <c r="E197" s="70"/>
      <c r="F197" s="87" t="s">
        <v>462</v>
      </c>
      <c r="G197" s="101">
        <v>40</v>
      </c>
      <c r="H197" s="101">
        <v>40.68</v>
      </c>
      <c r="I197" s="67">
        <f t="shared" si="10"/>
        <v>101.69999999999999</v>
      </c>
    </row>
    <row r="198" spans="1:9" s="66" customFormat="1" ht="104.25" customHeight="1" x14ac:dyDescent="0.25">
      <c r="A198" s="72" t="s">
        <v>461</v>
      </c>
      <c r="B198" s="71" t="s">
        <v>319</v>
      </c>
      <c r="C198" s="70"/>
      <c r="D198" s="70"/>
      <c r="E198" s="70"/>
      <c r="F198" s="93" t="s">
        <v>460</v>
      </c>
      <c r="G198" s="114">
        <v>28</v>
      </c>
      <c r="H198" s="114">
        <v>31</v>
      </c>
      <c r="I198" s="67">
        <f t="shared" si="10"/>
        <v>110.71428571428572</v>
      </c>
    </row>
    <row r="199" spans="1:9" s="96" customFormat="1" ht="206.25" x14ac:dyDescent="0.25">
      <c r="A199" s="72" t="s">
        <v>459</v>
      </c>
      <c r="B199" s="71" t="s">
        <v>276</v>
      </c>
      <c r="C199" s="70"/>
      <c r="D199" s="70"/>
      <c r="E199" s="70"/>
      <c r="F199" s="93" t="s">
        <v>458</v>
      </c>
      <c r="G199" s="68">
        <v>100</v>
      </c>
      <c r="H199" s="68">
        <v>100</v>
      </c>
      <c r="I199" s="67">
        <f t="shared" si="10"/>
        <v>100</v>
      </c>
    </row>
    <row r="200" spans="1:9" s="96" customFormat="1" ht="120.75" customHeight="1" x14ac:dyDescent="0.25">
      <c r="A200" s="72" t="s">
        <v>457</v>
      </c>
      <c r="B200" s="71" t="s">
        <v>277</v>
      </c>
      <c r="C200" s="70"/>
      <c r="D200" s="70"/>
      <c r="E200" s="70"/>
      <c r="F200" s="93" t="s">
        <v>456</v>
      </c>
      <c r="G200" s="68">
        <v>5</v>
      </c>
      <c r="H200" s="68">
        <v>0.1</v>
      </c>
      <c r="I200" s="67" t="s">
        <v>455</v>
      </c>
    </row>
    <row r="201" spans="1:9" s="96" customFormat="1" ht="75" x14ac:dyDescent="0.25">
      <c r="A201" s="72" t="s">
        <v>454</v>
      </c>
      <c r="B201" s="71" t="s">
        <v>279</v>
      </c>
      <c r="C201" s="70"/>
      <c r="D201" s="70"/>
      <c r="E201" s="70"/>
      <c r="F201" s="87" t="s">
        <v>453</v>
      </c>
      <c r="G201" s="115">
        <v>5000</v>
      </c>
      <c r="H201" s="115">
        <v>7577</v>
      </c>
      <c r="I201" s="67" t="s">
        <v>419</v>
      </c>
    </row>
    <row r="202" spans="1:9" s="96" customFormat="1" ht="75.75" customHeight="1" x14ac:dyDescent="0.25">
      <c r="A202" s="72" t="s">
        <v>452</v>
      </c>
      <c r="B202" s="71" t="s">
        <v>278</v>
      </c>
      <c r="C202" s="70"/>
      <c r="D202" s="70"/>
      <c r="E202" s="70"/>
      <c r="F202" s="93" t="s">
        <v>451</v>
      </c>
      <c r="G202" s="114">
        <v>5</v>
      </c>
      <c r="H202" s="114">
        <v>5</v>
      </c>
      <c r="I202" s="67">
        <f t="shared" ref="I202:I207" si="11">H202/G202*100</f>
        <v>100</v>
      </c>
    </row>
    <row r="203" spans="1:9" s="96" customFormat="1" ht="168.75" x14ac:dyDescent="0.25">
      <c r="A203" s="72" t="s">
        <v>450</v>
      </c>
      <c r="B203" s="71" t="s">
        <v>280</v>
      </c>
      <c r="C203" s="70"/>
      <c r="D203" s="70"/>
      <c r="E203" s="70"/>
      <c r="F203" s="87" t="s">
        <v>449</v>
      </c>
      <c r="G203" s="113">
        <v>1152</v>
      </c>
      <c r="H203" s="113">
        <v>1152</v>
      </c>
      <c r="I203" s="67">
        <f t="shared" si="11"/>
        <v>100</v>
      </c>
    </row>
    <row r="204" spans="1:9" s="66" customFormat="1" ht="93.75" x14ac:dyDescent="0.25">
      <c r="A204" s="72" t="s">
        <v>448</v>
      </c>
      <c r="B204" s="71" t="s">
        <v>313</v>
      </c>
      <c r="C204" s="70"/>
      <c r="D204" s="70"/>
      <c r="E204" s="70"/>
      <c r="F204" s="112" t="s">
        <v>447</v>
      </c>
      <c r="G204" s="111">
        <v>5</v>
      </c>
      <c r="H204" s="111">
        <v>5</v>
      </c>
      <c r="I204" s="67">
        <f t="shared" si="11"/>
        <v>100</v>
      </c>
    </row>
    <row r="205" spans="1:9" s="96" customFormat="1" ht="72.75" customHeight="1" x14ac:dyDescent="0.25">
      <c r="A205" s="110" t="s">
        <v>446</v>
      </c>
      <c r="B205" s="109" t="s">
        <v>13</v>
      </c>
      <c r="C205" s="108"/>
      <c r="D205" s="108"/>
      <c r="E205" s="108"/>
      <c r="F205" s="107" t="s">
        <v>445</v>
      </c>
      <c r="G205" s="106">
        <v>7707</v>
      </c>
      <c r="H205" s="106">
        <v>7815</v>
      </c>
      <c r="I205" s="81">
        <f t="shared" si="11"/>
        <v>101.40132347216814</v>
      </c>
    </row>
    <row r="206" spans="1:9" s="96" customFormat="1" ht="168.75" x14ac:dyDescent="0.25">
      <c r="A206" s="77" t="s">
        <v>444</v>
      </c>
      <c r="B206" s="76" t="s">
        <v>289</v>
      </c>
      <c r="C206" s="70"/>
      <c r="D206" s="70"/>
      <c r="E206" s="70"/>
      <c r="F206" s="69" t="s">
        <v>443</v>
      </c>
      <c r="G206" s="68">
        <v>2411.1999999999998</v>
      </c>
      <c r="H206" s="68">
        <v>2411.1999999999998</v>
      </c>
      <c r="I206" s="67">
        <f t="shared" si="11"/>
        <v>100</v>
      </c>
    </row>
    <row r="207" spans="1:9" s="96" customFormat="1" ht="75" x14ac:dyDescent="0.25">
      <c r="A207" s="77" t="s">
        <v>442</v>
      </c>
      <c r="B207" s="76" t="s">
        <v>290</v>
      </c>
      <c r="C207" s="70"/>
      <c r="D207" s="70"/>
      <c r="E207" s="70"/>
      <c r="F207" s="104" t="s">
        <v>441</v>
      </c>
      <c r="G207" s="105">
        <v>1</v>
      </c>
      <c r="H207" s="105">
        <v>1</v>
      </c>
      <c r="I207" s="67">
        <f t="shared" si="11"/>
        <v>100</v>
      </c>
    </row>
    <row r="208" spans="1:9" s="96" customFormat="1" ht="131.25" x14ac:dyDescent="0.25">
      <c r="A208" s="72" t="s">
        <v>440</v>
      </c>
      <c r="B208" s="71" t="s">
        <v>292</v>
      </c>
      <c r="C208" s="70"/>
      <c r="D208" s="70"/>
      <c r="E208" s="70"/>
      <c r="F208" s="104" t="s">
        <v>439</v>
      </c>
      <c r="G208" s="103">
        <v>20</v>
      </c>
      <c r="H208" s="103">
        <v>38</v>
      </c>
      <c r="I208" s="67" t="s">
        <v>415</v>
      </c>
    </row>
    <row r="209" spans="1:9" s="96" customFormat="1" ht="80.25" customHeight="1" x14ac:dyDescent="0.25">
      <c r="A209" s="86" t="s">
        <v>438</v>
      </c>
      <c r="B209" s="85" t="s">
        <v>437</v>
      </c>
      <c r="C209" s="84"/>
      <c r="D209" s="84"/>
      <c r="E209" s="84"/>
      <c r="F209" s="83" t="s">
        <v>436</v>
      </c>
      <c r="G209" s="102">
        <v>14.4</v>
      </c>
      <c r="H209" s="102">
        <v>14.4</v>
      </c>
      <c r="I209" s="81">
        <f t="shared" ref="I209:I215" si="12">H209/G209*100</f>
        <v>100</v>
      </c>
    </row>
    <row r="210" spans="1:9" s="66" customFormat="1" ht="124.5" customHeight="1" x14ac:dyDescent="0.25">
      <c r="A210" s="77" t="s">
        <v>435</v>
      </c>
      <c r="B210" s="71" t="s">
        <v>380</v>
      </c>
      <c r="C210" s="70"/>
      <c r="D210" s="70"/>
      <c r="E210" s="70"/>
      <c r="F210" s="69" t="s">
        <v>434</v>
      </c>
      <c r="G210" s="68">
        <v>2.81</v>
      </c>
      <c r="H210" s="68">
        <v>2.81</v>
      </c>
      <c r="I210" s="67">
        <f t="shared" si="12"/>
        <v>100</v>
      </c>
    </row>
    <row r="211" spans="1:9" s="96" customFormat="1" ht="75" x14ac:dyDescent="0.25">
      <c r="A211" s="72" t="s">
        <v>433</v>
      </c>
      <c r="B211" s="91" t="s">
        <v>295</v>
      </c>
      <c r="C211" s="90"/>
      <c r="D211" s="90"/>
      <c r="E211" s="90"/>
      <c r="F211" s="89" t="s">
        <v>432</v>
      </c>
      <c r="G211" s="88">
        <v>9.4</v>
      </c>
      <c r="H211" s="88">
        <v>9.4</v>
      </c>
      <c r="I211" s="67">
        <f t="shared" si="12"/>
        <v>100</v>
      </c>
    </row>
    <row r="212" spans="1:9" s="96" customFormat="1" ht="81" customHeight="1" x14ac:dyDescent="0.25">
      <c r="A212" s="72" t="s">
        <v>431</v>
      </c>
      <c r="B212" s="71" t="s">
        <v>296</v>
      </c>
      <c r="C212" s="70"/>
      <c r="D212" s="70"/>
      <c r="E212" s="70"/>
      <c r="F212" s="87" t="s">
        <v>430</v>
      </c>
      <c r="G212" s="101">
        <v>5</v>
      </c>
      <c r="H212" s="101">
        <v>5</v>
      </c>
      <c r="I212" s="67">
        <f t="shared" si="12"/>
        <v>100</v>
      </c>
    </row>
    <row r="213" spans="1:9" s="96" customFormat="1" ht="75" x14ac:dyDescent="0.25">
      <c r="A213" s="86" t="s">
        <v>429</v>
      </c>
      <c r="B213" s="85" t="s">
        <v>428</v>
      </c>
      <c r="C213" s="84"/>
      <c r="D213" s="84"/>
      <c r="E213" s="84"/>
      <c r="F213" s="98" t="s">
        <v>427</v>
      </c>
      <c r="G213" s="102">
        <v>100</v>
      </c>
      <c r="H213" s="102">
        <v>100</v>
      </c>
      <c r="I213" s="81">
        <f t="shared" si="12"/>
        <v>100</v>
      </c>
    </row>
    <row r="214" spans="1:9" s="66" customFormat="1" ht="56.25" x14ac:dyDescent="0.25">
      <c r="A214" s="72" t="s">
        <v>426</v>
      </c>
      <c r="B214" s="71" t="s">
        <v>300</v>
      </c>
      <c r="C214" s="70"/>
      <c r="D214" s="70"/>
      <c r="E214" s="70"/>
      <c r="F214" s="93" t="s">
        <v>425</v>
      </c>
      <c r="G214" s="100">
        <v>96</v>
      </c>
      <c r="H214" s="100">
        <v>108</v>
      </c>
      <c r="I214" s="67">
        <f t="shared" si="12"/>
        <v>112.5</v>
      </c>
    </row>
    <row r="215" spans="1:9" s="66" customFormat="1" ht="75" x14ac:dyDescent="0.25">
      <c r="A215" s="77" t="s">
        <v>424</v>
      </c>
      <c r="B215" s="76" t="s">
        <v>423</v>
      </c>
      <c r="C215" s="70"/>
      <c r="D215" s="70"/>
      <c r="E215" s="70"/>
      <c r="F215" s="93" t="s">
        <v>422</v>
      </c>
      <c r="G215" s="99">
        <v>2846</v>
      </c>
      <c r="H215" s="99">
        <v>3116</v>
      </c>
      <c r="I215" s="67">
        <f t="shared" si="12"/>
        <v>109.48699929725932</v>
      </c>
    </row>
    <row r="216" spans="1:9" s="96" customFormat="1" ht="75" x14ac:dyDescent="0.25">
      <c r="A216" s="86" t="s">
        <v>421</v>
      </c>
      <c r="B216" s="85" t="s">
        <v>10</v>
      </c>
      <c r="C216" s="84"/>
      <c r="D216" s="84"/>
      <c r="E216" s="84"/>
      <c r="F216" s="98" t="s">
        <v>420</v>
      </c>
      <c r="G216" s="97">
        <v>37.299999999999997</v>
      </c>
      <c r="H216" s="97">
        <v>56.56</v>
      </c>
      <c r="I216" s="81" t="s">
        <v>419</v>
      </c>
    </row>
    <row r="217" spans="1:9" s="95" customFormat="1" ht="81.75" customHeight="1" x14ac:dyDescent="0.25">
      <c r="A217" s="196" t="s">
        <v>418</v>
      </c>
      <c r="B217" s="199" t="s">
        <v>417</v>
      </c>
      <c r="C217" s="70"/>
      <c r="D217" s="70"/>
      <c r="E217" s="70"/>
      <c r="F217" s="93" t="s">
        <v>416</v>
      </c>
      <c r="G217" s="92">
        <v>51</v>
      </c>
      <c r="H217" s="92">
        <v>96.98</v>
      </c>
      <c r="I217" s="67" t="s">
        <v>415</v>
      </c>
    </row>
    <row r="218" spans="1:9" s="66" customFormat="1" ht="101.25" customHeight="1" x14ac:dyDescent="0.25">
      <c r="A218" s="198"/>
      <c r="B218" s="200"/>
      <c r="C218" s="70"/>
      <c r="D218" s="70"/>
      <c r="E218" s="70"/>
      <c r="F218" s="93" t="s">
        <v>414</v>
      </c>
      <c r="G218" s="92">
        <v>96</v>
      </c>
      <c r="H218" s="92">
        <v>98.85</v>
      </c>
      <c r="I218" s="67">
        <f t="shared" ref="I218:I226" si="13">H218/G218*100</f>
        <v>102.96874999999999</v>
      </c>
    </row>
    <row r="219" spans="1:9" s="66" customFormat="1" ht="75" x14ac:dyDescent="0.25">
      <c r="A219" s="94" t="s">
        <v>413</v>
      </c>
      <c r="B219" s="91" t="s">
        <v>412</v>
      </c>
      <c r="C219" s="70"/>
      <c r="D219" s="70"/>
      <c r="E219" s="70"/>
      <c r="F219" s="93" t="s">
        <v>411</v>
      </c>
      <c r="G219" s="92">
        <v>66.06</v>
      </c>
      <c r="H219" s="92">
        <v>69.53</v>
      </c>
      <c r="I219" s="67">
        <f t="shared" si="13"/>
        <v>105.2528004844081</v>
      </c>
    </row>
    <row r="220" spans="1:9" s="66" customFormat="1" ht="70.5" customHeight="1" x14ac:dyDescent="0.25">
      <c r="A220" s="72" t="s">
        <v>410</v>
      </c>
      <c r="B220" s="91" t="s">
        <v>226</v>
      </c>
      <c r="C220" s="90"/>
      <c r="D220" s="90"/>
      <c r="E220" s="90"/>
      <c r="F220" s="89" t="s">
        <v>409</v>
      </c>
      <c r="G220" s="88">
        <v>50</v>
      </c>
      <c r="H220" s="88">
        <v>50</v>
      </c>
      <c r="I220" s="67">
        <f t="shared" si="13"/>
        <v>100</v>
      </c>
    </row>
    <row r="221" spans="1:9" s="66" customFormat="1" ht="168.75" x14ac:dyDescent="0.25">
      <c r="A221" s="77" t="s">
        <v>408</v>
      </c>
      <c r="B221" s="71" t="s">
        <v>227</v>
      </c>
      <c r="C221" s="70"/>
      <c r="D221" s="70"/>
      <c r="E221" s="70"/>
      <c r="F221" s="87" t="s">
        <v>407</v>
      </c>
      <c r="G221" s="78">
        <v>100</v>
      </c>
      <c r="H221" s="78">
        <v>100</v>
      </c>
      <c r="I221" s="67">
        <f t="shared" si="13"/>
        <v>100</v>
      </c>
    </row>
    <row r="222" spans="1:9" s="80" customFormat="1" ht="75" x14ac:dyDescent="0.25">
      <c r="A222" s="86" t="s">
        <v>406</v>
      </c>
      <c r="B222" s="85" t="s">
        <v>15</v>
      </c>
      <c r="C222" s="84"/>
      <c r="D222" s="84"/>
      <c r="E222" s="84"/>
      <c r="F222" s="83" t="s">
        <v>405</v>
      </c>
      <c r="G222" s="82">
        <v>30.78</v>
      </c>
      <c r="H222" s="82">
        <v>35.71</v>
      </c>
      <c r="I222" s="81">
        <f t="shared" si="13"/>
        <v>116.01689408706952</v>
      </c>
    </row>
    <row r="223" spans="1:9" s="66" customFormat="1" ht="93.75" x14ac:dyDescent="0.25">
      <c r="A223" s="77" t="s">
        <v>404</v>
      </c>
      <c r="B223" s="76" t="s">
        <v>306</v>
      </c>
      <c r="C223" s="75"/>
      <c r="D223" s="75"/>
      <c r="E223" s="75"/>
      <c r="F223" s="79" t="s">
        <v>403</v>
      </c>
      <c r="G223" s="78">
        <v>2</v>
      </c>
      <c r="H223" s="78">
        <v>2</v>
      </c>
      <c r="I223" s="67">
        <f t="shared" si="13"/>
        <v>100</v>
      </c>
    </row>
    <row r="224" spans="1:9" s="66" customFormat="1" ht="62.25" customHeight="1" x14ac:dyDescent="0.25">
      <c r="A224" s="77" t="s">
        <v>402</v>
      </c>
      <c r="B224" s="76" t="s">
        <v>309</v>
      </c>
      <c r="C224" s="75"/>
      <c r="D224" s="75"/>
      <c r="E224" s="75"/>
      <c r="F224" s="74" t="s">
        <v>401</v>
      </c>
      <c r="G224" s="73">
        <v>35.39</v>
      </c>
      <c r="H224" s="73">
        <v>35.83</v>
      </c>
      <c r="I224" s="67">
        <f t="shared" si="13"/>
        <v>101.24328906470754</v>
      </c>
    </row>
    <row r="225" spans="1:9" s="66" customFormat="1" ht="78" customHeight="1" x14ac:dyDescent="0.25">
      <c r="A225" s="72" t="s">
        <v>400</v>
      </c>
      <c r="B225" s="71" t="s">
        <v>307</v>
      </c>
      <c r="C225" s="70"/>
      <c r="D225" s="70"/>
      <c r="E225" s="70"/>
      <c r="F225" s="74" t="s">
        <v>399</v>
      </c>
      <c r="G225" s="73">
        <v>1.7</v>
      </c>
      <c r="H225" s="73">
        <v>1.7</v>
      </c>
      <c r="I225" s="67">
        <f t="shared" si="13"/>
        <v>100</v>
      </c>
    </row>
    <row r="226" spans="1:9" s="66" customFormat="1" ht="82.5" customHeight="1" x14ac:dyDescent="0.25">
      <c r="A226" s="72" t="s">
        <v>398</v>
      </c>
      <c r="B226" s="71" t="s">
        <v>308</v>
      </c>
      <c r="C226" s="70"/>
      <c r="D226" s="70"/>
      <c r="E226" s="70"/>
      <c r="F226" s="69" t="s">
        <v>397</v>
      </c>
      <c r="G226" s="68">
        <v>7</v>
      </c>
      <c r="H226" s="68">
        <v>7</v>
      </c>
      <c r="I226" s="67">
        <f t="shared" si="13"/>
        <v>100</v>
      </c>
    </row>
    <row r="227" spans="1:9" x14ac:dyDescent="0.25">
      <c r="A227" s="65"/>
      <c r="B227" s="61"/>
    </row>
  </sheetData>
  <mergeCells count="69">
    <mergeCell ref="A1:I1"/>
    <mergeCell ref="A2:I2"/>
    <mergeCell ref="A28:A29"/>
    <mergeCell ref="B94:B95"/>
    <mergeCell ref="C28:C29"/>
    <mergeCell ref="B83:B84"/>
    <mergeCell ref="B46:B47"/>
    <mergeCell ref="C46:C47"/>
    <mergeCell ref="D83:D84"/>
    <mergeCell ref="E83:E84"/>
    <mergeCell ref="E28:E29"/>
    <mergeCell ref="E46:E47"/>
    <mergeCell ref="B28:B29"/>
    <mergeCell ref="B63:B64"/>
    <mergeCell ref="A63:A64"/>
    <mergeCell ref="A193:A194"/>
    <mergeCell ref="B65:B66"/>
    <mergeCell ref="A65:A66"/>
    <mergeCell ref="A83:A84"/>
    <mergeCell ref="B153:B154"/>
    <mergeCell ref="B129:B130"/>
    <mergeCell ref="B182:B183"/>
    <mergeCell ref="A145:A146"/>
    <mergeCell ref="A141:A142"/>
    <mergeCell ref="A94:A95"/>
    <mergeCell ref="A129:A130"/>
    <mergeCell ref="A119:A120"/>
    <mergeCell ref="A46:A47"/>
    <mergeCell ref="G3:I3"/>
    <mergeCell ref="F3:F4"/>
    <mergeCell ref="B3:B4"/>
    <mergeCell ref="A3:A4"/>
    <mergeCell ref="B5:B6"/>
    <mergeCell ref="A5:A6"/>
    <mergeCell ref="B33:B34"/>
    <mergeCell ref="A33:A34"/>
    <mergeCell ref="D28:D29"/>
    <mergeCell ref="D46:D47"/>
    <mergeCell ref="C3:E3"/>
    <mergeCell ref="C83:C84"/>
    <mergeCell ref="D94:D95"/>
    <mergeCell ref="B119:B120"/>
    <mergeCell ref="C94:C95"/>
    <mergeCell ref="D153:D154"/>
    <mergeCell ref="B141:B142"/>
    <mergeCell ref="C129:C130"/>
    <mergeCell ref="B145:B146"/>
    <mergeCell ref="B217:B218"/>
    <mergeCell ref="A217:A218"/>
    <mergeCell ref="A182:A183"/>
    <mergeCell ref="E153:E154"/>
    <mergeCell ref="C153:C154"/>
    <mergeCell ref="A189:A190"/>
    <mergeCell ref="B189:B190"/>
    <mergeCell ref="B155:B157"/>
    <mergeCell ref="E176:E177"/>
    <mergeCell ref="A176:A177"/>
    <mergeCell ref="C182:C183"/>
    <mergeCell ref="E182:E183"/>
    <mergeCell ref="B176:B177"/>
    <mergeCell ref="D182:D183"/>
    <mergeCell ref="C176:C177"/>
    <mergeCell ref="B193:B194"/>
    <mergeCell ref="E129:E130"/>
    <mergeCell ref="D129:D130"/>
    <mergeCell ref="E94:E95"/>
    <mergeCell ref="D176:D177"/>
    <mergeCell ref="A153:A154"/>
    <mergeCell ref="A155:A157"/>
  </mergeCells>
  <printOptions horizontalCentered="1"/>
  <pageMargins left="0.19685039370078741" right="0.19685039370078741" top="0.19685039370078741" bottom="0.19685039370078741" header="0" footer="0"/>
  <pageSetup paperSize="9" scale="67" fitToHeight="0" orientation="portrait" r:id="rId1"/>
  <headerFooter>
    <oddFooter>&amp;C&amp;P</oddFooter>
  </headerFooter>
  <rowBreaks count="5" manualBreakCount="5">
    <brk id="115" max="8" man="1"/>
    <brk id="133" max="8" man="1"/>
    <brk id="149" max="8" man="1"/>
    <brk id="192" max="8" man="1"/>
    <brk id="216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Финансирование</vt:lpstr>
      <vt:lpstr>Результаты</vt:lpstr>
      <vt:lpstr>Финансирование!Заголовки_для_печати</vt:lpstr>
      <vt:lpstr>Результаты!Область_печати</vt:lpstr>
      <vt:lpstr>Финансирование!Область_печати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2026-04-20T11:44:26Z</cp:lastPrinted>
  <dcterms:created xsi:type="dcterms:W3CDTF">2021-01-29T07:43:13Z</dcterms:created>
  <dcterms:modified xsi:type="dcterms:W3CDTF">2026-04-23T11:52:52Z</dcterms:modified>
</cp:coreProperties>
</file>