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985" yWindow="-135" windowWidth="19815" windowHeight="12525"/>
  </bookViews>
  <sheets>
    <sheet name="ДОХОДЫ ОБ" sheetId="3" r:id="rId1"/>
  </sheets>
  <definedNames>
    <definedName name="_xlnm.Print_Area" localSheetId="0">'ДОХОДЫ ОБ'!$A$1:$G$48</definedName>
  </definedNames>
  <calcPr calcId="144525" iterate="1"/>
</workbook>
</file>

<file path=xl/calcChain.xml><?xml version="1.0" encoding="utf-8"?>
<calcChain xmlns="http://schemas.openxmlformats.org/spreadsheetml/2006/main">
  <c r="C12" i="3" l="1"/>
  <c r="D12" i="3"/>
  <c r="E12" i="3"/>
  <c r="C38" i="3"/>
  <c r="C37" i="3"/>
  <c r="C29" i="3"/>
  <c r="C24" i="3"/>
  <c r="C21" i="3"/>
  <c r="C16" i="3"/>
  <c r="C11" i="3"/>
  <c r="C8" i="3"/>
  <c r="C7" i="3" l="1"/>
  <c r="C6" i="3" s="1"/>
  <c r="C48" i="3" s="1"/>
  <c r="F8" i="3" l="1"/>
  <c r="G8" i="3"/>
  <c r="F9" i="3"/>
  <c r="G9" i="3"/>
  <c r="F10" i="3"/>
  <c r="G10" i="3"/>
  <c r="F12" i="3"/>
  <c r="G12" i="3"/>
  <c r="F13" i="3"/>
  <c r="G13" i="3"/>
  <c r="F14" i="3"/>
  <c r="G14" i="3"/>
  <c r="G15" i="3"/>
  <c r="F16" i="3"/>
  <c r="G16" i="3"/>
  <c r="F17" i="3"/>
  <c r="G17" i="3"/>
  <c r="F19" i="3"/>
  <c r="G19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9" i="3"/>
  <c r="G29" i="3"/>
  <c r="F30" i="3"/>
  <c r="G30" i="3"/>
  <c r="F31" i="3"/>
  <c r="G31" i="3"/>
  <c r="F32" i="3"/>
  <c r="G32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G43" i="3"/>
  <c r="F44" i="3"/>
  <c r="G44" i="3"/>
  <c r="G46" i="3"/>
  <c r="G47" i="3"/>
  <c r="E24" i="3" l="1"/>
  <c r="E29" i="3"/>
  <c r="E38" i="3" l="1"/>
  <c r="D38" i="3"/>
  <c r="D37" i="3" s="1"/>
  <c r="D29" i="3"/>
  <c r="D24" i="3"/>
  <c r="E21" i="3"/>
  <c r="D21" i="3"/>
  <c r="E16" i="3"/>
  <c r="D16" i="3"/>
  <c r="E11" i="3"/>
  <c r="D11" i="3"/>
  <c r="E8" i="3"/>
  <c r="D8" i="3"/>
  <c r="F11" i="3" l="1"/>
  <c r="G11" i="3"/>
  <c r="E7" i="3"/>
  <c r="D7" i="3"/>
  <c r="D6" i="3" s="1"/>
  <c r="D48" i="3" s="1"/>
  <c r="E6" i="3"/>
  <c r="E37" i="3"/>
  <c r="G6" i="3" l="1"/>
  <c r="F6" i="3"/>
  <c r="F7" i="3"/>
  <c r="G7" i="3"/>
  <c r="E48" i="3"/>
  <c r="F48" i="3" l="1"/>
  <c r="G48" i="3"/>
</calcChain>
</file>

<file path=xl/sharedStrings.xml><?xml version="1.0" encoding="utf-8"?>
<sst xmlns="http://schemas.openxmlformats.org/spreadsheetml/2006/main" count="93" uniqueCount="93">
  <si>
    <t xml:space="preserve">Исполнение </t>
  </si>
  <si>
    <t xml:space="preserve">% исполнения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</si>
  <si>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</si>
  <si>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</si>
  <si>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</si>
  <si>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</si>
  <si>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</si>
  <si>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</si>
  <si>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</si>
  <si>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</si>
  <si>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</si>
  <si>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</si>
  <si>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</si>
  <si>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</si>
  <si>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</si>
  <si>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</si>
  <si>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</si>
  <si>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</si>
  <si>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</si>
  <si>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</si>
  <si>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</si>
  <si>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</si>
  <si>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</si>
  <si>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</si>
  <si>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</si>
  <si>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</si>
  <si>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</si>
  <si>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</si>
  <si>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</si>
  <si>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</si>
  <si>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</si>
  <si>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</si>
  <si>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</si>
  <si>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</si>
  <si>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</si>
  <si>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</si>
  <si>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</si>
  <si>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</si>
  <si>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</si>
  <si>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</si>
  <si>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</si>
  <si>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</si>
  <si>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</si>
  <si>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</si>
  <si>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</si>
  <si>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</si>
  <si>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</si>
  <si>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</si>
  <si>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</si>
  <si>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</si>
  <si>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</si>
  <si>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</si>
  <si>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</si>
  <si>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</si>
  <si>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</si>
  <si>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</si>
  <si>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</si>
  <si>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</si>
  <si>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</si>
  <si>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</si>
  <si>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</si>
  <si>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</si>
  <si>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</si>
  <si>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</si>
  <si>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</si>
  <si>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</si>
  <si>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</si>
  <si>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</si>
  <si>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</si>
  <si>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</si>
  <si>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</si>
  <si>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</si>
  <si>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</si>
  <si>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</si>
  <si>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</si>
  <si>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</si>
  <si>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</si>
  <si>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</si>
  <si>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</si>
  <si>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</si>
  <si>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</si>
  <si>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</si>
  <si>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</si>
  <si>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</si>
  <si>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</si>
  <si>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</si>
  <si>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 xml:space="preserve">Закон Саратовской области «Об областном бюджете на 2025 год и на плановый период 2026 и 2027 годов» </t>
  </si>
  <si>
    <t xml:space="preserve">первоначальный бюджет              (ред. 158-ЗСО        от 11.12.2024) </t>
  </si>
  <si>
    <t xml:space="preserve">уточненный бюджет           (ред. 99-ЗСО от 18.12.2025)  </t>
  </si>
  <si>
    <t>к первоначаль-ному бюджету</t>
  </si>
  <si>
    <t>к уточненному бюджету</t>
  </si>
  <si>
    <t>6=5/3</t>
  </si>
  <si>
    <t>7=5/4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</si>
</sst>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8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17" fillId="0" borderId="0" applyFont="0" applyFill="0" applyBorder="0" applyAlignment="0" applyProtection="0"/>
  </cellStyleXfs>
  <cellXfs count="51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164" fontId="9" fillId="0" borderId="0" xfId="0" applyNumberFormat="1" applyFont="1"/>
    <xf numFmtId="0" fontId="9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4" fillId="4" borderId="1" xfId="6" applyNumberFormat="1" applyFont="1" applyFill="1" applyBorder="1" applyAlignment="1">
      <alignment horizontal="center" vertical="center" wrapText="1"/>
    </xf>
    <xf numFmtId="164" fontId="5" fillId="2" borderId="1" xfId="6" applyNumberFormat="1" applyFont="1" applyFill="1" applyBorder="1" applyAlignment="1">
      <alignment horizontal="center" vertical="center" wrapText="1"/>
    </xf>
    <xf numFmtId="164" fontId="4" fillId="2" borderId="1" xfId="6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Zeros="0" tabSelected="1" view="pageBreakPreview" zoomScale="85" zoomScaleNormal="70" zoomScaleSheetLayoutView="85" workbookViewId="0">
      <selection activeCell="I10" sqref="I10"/>
    </sheetView>
  </sheetViews>
  <sheetFormatPr defaultColWidth="9.33203125" defaultRowHeight="15" x14ac:dyDescent="0.25"/>
  <cols>
    <col min="1" max="1" width="31.5" style="3" customWidth="1"/>
    <col min="2" max="2" width="78.5" style="3" customWidth="1"/>
    <col min="3" max="3" width="24" style="3" customWidth="1"/>
    <col min="4" max="4" width="19.1640625" style="3" customWidth="1"/>
    <col min="5" max="5" width="20.83203125" style="5" customWidth="1"/>
    <col min="6" max="6" width="21.33203125" style="5" customWidth="1"/>
    <col min="7" max="7" width="21.33203125" style="4" customWidth="1"/>
    <col min="8" max="9" width="12.33203125" style="3" customWidth="1"/>
    <col min="10" max="16384" width="9.33203125" style="3"/>
  </cols>
  <sheetData>
    <row r="1" spans="1:17" ht="27" customHeight="1" x14ac:dyDescent="0.25">
      <c r="A1" s="39" t="s">
        <v>80</v>
      </c>
      <c r="B1" s="39"/>
      <c r="C1" s="39"/>
      <c r="D1" s="39"/>
      <c r="E1" s="39"/>
      <c r="F1" s="39"/>
      <c r="G1" s="39"/>
    </row>
    <row r="2" spans="1:17" ht="30.75" customHeight="1" x14ac:dyDescent="0.25">
      <c r="G2" s="25" t="s">
        <v>3</v>
      </c>
    </row>
    <row r="3" spans="1:17" ht="63" customHeight="1" x14ac:dyDescent="0.25">
      <c r="A3" s="40" t="s">
        <v>2</v>
      </c>
      <c r="B3" s="40" t="s">
        <v>79</v>
      </c>
      <c r="C3" s="40" t="s">
        <v>86</v>
      </c>
      <c r="D3" s="40"/>
      <c r="E3" s="41" t="s">
        <v>0</v>
      </c>
      <c r="F3" s="43" t="s">
        <v>1</v>
      </c>
      <c r="G3" s="44"/>
      <c r="J3" s="47"/>
      <c r="K3" s="47"/>
      <c r="L3" s="47"/>
      <c r="M3" s="47"/>
      <c r="N3" s="47"/>
      <c r="O3" s="47"/>
      <c r="P3" s="47"/>
      <c r="Q3" s="47"/>
    </row>
    <row r="4" spans="1:17" ht="72" customHeight="1" x14ac:dyDescent="0.25">
      <c r="A4" s="40"/>
      <c r="B4" s="40"/>
      <c r="C4" s="32" t="s">
        <v>87</v>
      </c>
      <c r="D4" s="34" t="s">
        <v>88</v>
      </c>
      <c r="E4" s="42"/>
      <c r="F4" s="33" t="s">
        <v>89</v>
      </c>
      <c r="G4" s="33" t="s">
        <v>90</v>
      </c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26">
        <v>1</v>
      </c>
      <c r="B5" s="26">
        <v>2</v>
      </c>
      <c r="C5" s="26">
        <v>3</v>
      </c>
      <c r="D5" s="26">
        <v>4</v>
      </c>
      <c r="E5" s="27">
        <v>5</v>
      </c>
      <c r="F5" s="35" t="s">
        <v>91</v>
      </c>
      <c r="G5" s="35" t="s">
        <v>92</v>
      </c>
      <c r="H5" s="28"/>
      <c r="I5" s="28"/>
      <c r="J5" s="29"/>
      <c r="K5" s="29"/>
      <c r="L5" s="29"/>
      <c r="M5" s="29"/>
      <c r="N5" s="29"/>
      <c r="O5" s="29"/>
    </row>
    <row r="6" spans="1:17" s="7" customFormat="1" ht="20.25" customHeight="1" x14ac:dyDescent="0.25">
      <c r="A6" s="15" t="s">
        <v>78</v>
      </c>
      <c r="B6" s="14" t="s">
        <v>77</v>
      </c>
      <c r="C6" s="1">
        <f>C7+C29</f>
        <v>126591577.57373999</v>
      </c>
      <c r="D6" s="1">
        <f>D7+D29</f>
        <v>125430909.5</v>
      </c>
      <c r="E6" s="1">
        <f t="shared" ref="E6" si="0">E7+E29</f>
        <v>125821310.57457</v>
      </c>
      <c r="F6" s="36">
        <f>E6/C6*100</f>
        <v>99.391533770308456</v>
      </c>
      <c r="G6" s="36">
        <f>E6/D6*100</f>
        <v>100.31124790223258</v>
      </c>
      <c r="J6" s="48"/>
      <c r="K6" s="48"/>
      <c r="L6" s="48"/>
      <c r="M6" s="48"/>
      <c r="N6" s="48"/>
      <c r="O6" s="48"/>
      <c r="P6" s="48"/>
      <c r="Q6" s="48"/>
    </row>
    <row r="7" spans="1:17" ht="17.25" customHeight="1" x14ac:dyDescent="0.25">
      <c r="A7" s="24"/>
      <c r="B7" s="18" t="s">
        <v>76</v>
      </c>
      <c r="C7" s="17">
        <f>C8+C11+C16+C21+C24+C27+C28</f>
        <v>123085771.55</v>
      </c>
      <c r="D7" s="17">
        <f>D8+D11+D16+D21+D24+D27+D28</f>
        <v>119569213.7</v>
      </c>
      <c r="E7" s="17">
        <f>E8+E11+E16+E21+E24+E27+E28</f>
        <v>119827007.20807999</v>
      </c>
      <c r="F7" s="38">
        <f>E7/C7*100</f>
        <v>97.352444315144723</v>
      </c>
      <c r="G7" s="38">
        <f>E7/D7*100</f>
        <v>100.21560190964105</v>
      </c>
      <c r="J7" s="48"/>
      <c r="K7" s="48"/>
      <c r="L7" s="48"/>
      <c r="M7" s="48"/>
      <c r="N7" s="48"/>
      <c r="O7" s="48"/>
      <c r="P7" s="48"/>
      <c r="Q7" s="48"/>
    </row>
    <row r="8" spans="1:17" ht="20.25" customHeight="1" x14ac:dyDescent="0.25">
      <c r="A8" s="13" t="s">
        <v>75</v>
      </c>
      <c r="B8" s="12" t="s">
        <v>74</v>
      </c>
      <c r="C8" s="2">
        <f>C9+C10</f>
        <v>84853872.599999994</v>
      </c>
      <c r="D8" s="2">
        <f>D9+D10</f>
        <v>81834877</v>
      </c>
      <c r="E8" s="2">
        <f t="shared" ref="E8" si="1">E9+E10</f>
        <v>81964040.045880005</v>
      </c>
      <c r="F8" s="37">
        <f t="shared" ref="F8:F48" si="2">E8/C8*100</f>
        <v>96.594342172522147</v>
      </c>
      <c r="G8" s="37">
        <f t="shared" ref="G8:G48" si="3">E8/D8*100</f>
        <v>100.15783373863934</v>
      </c>
      <c r="H8" s="21"/>
      <c r="I8" s="21"/>
      <c r="J8" s="48"/>
      <c r="K8" s="48"/>
      <c r="L8" s="48"/>
      <c r="M8" s="48"/>
      <c r="N8" s="48"/>
      <c r="O8" s="48"/>
      <c r="P8" s="48"/>
      <c r="Q8" s="48"/>
    </row>
    <row r="9" spans="1:17" ht="24.75" customHeight="1" x14ac:dyDescent="0.25">
      <c r="A9" s="13" t="s">
        <v>73</v>
      </c>
      <c r="B9" s="12" t="s">
        <v>72</v>
      </c>
      <c r="C9" s="2">
        <v>39349398.600000001</v>
      </c>
      <c r="D9" s="2">
        <v>32062425</v>
      </c>
      <c r="E9" s="9">
        <v>31755125.615759999</v>
      </c>
      <c r="F9" s="37">
        <f t="shared" si="2"/>
        <v>80.700409016568798</v>
      </c>
      <c r="G9" s="37">
        <f t="shared" si="3"/>
        <v>99.041559132723108</v>
      </c>
      <c r="H9" s="21"/>
      <c r="I9" s="21"/>
      <c r="J9" s="48"/>
      <c r="K9" s="48"/>
      <c r="L9" s="48"/>
      <c r="M9" s="48"/>
      <c r="N9" s="48"/>
      <c r="O9" s="48"/>
      <c r="P9" s="48"/>
      <c r="Q9" s="48"/>
    </row>
    <row r="10" spans="1:17" ht="28.5" customHeight="1" x14ac:dyDescent="0.25">
      <c r="A10" s="13" t="s">
        <v>71</v>
      </c>
      <c r="B10" s="12" t="s">
        <v>70</v>
      </c>
      <c r="C10" s="2">
        <v>45504474</v>
      </c>
      <c r="D10" s="2">
        <v>49772452</v>
      </c>
      <c r="E10" s="9">
        <v>50208914.430120006</v>
      </c>
      <c r="F10" s="37">
        <f t="shared" si="2"/>
        <v>110.33841294401074</v>
      </c>
      <c r="G10" s="37">
        <f t="shared" si="3"/>
        <v>100.87691566837013</v>
      </c>
      <c r="H10" s="21"/>
      <c r="I10" s="21"/>
      <c r="J10" s="48"/>
      <c r="K10" s="48"/>
      <c r="L10" s="48"/>
      <c r="M10" s="48"/>
      <c r="N10" s="48"/>
      <c r="O10" s="48"/>
      <c r="P10" s="48"/>
      <c r="Q10" s="48"/>
    </row>
    <row r="11" spans="1:17" ht="47.25" customHeight="1" x14ac:dyDescent="0.25">
      <c r="A11" s="13" t="s">
        <v>69</v>
      </c>
      <c r="B11" s="23" t="s">
        <v>68</v>
      </c>
      <c r="C11" s="2">
        <f>C12</f>
        <v>13122982.4</v>
      </c>
      <c r="D11" s="2">
        <f>D12</f>
        <v>12777561</v>
      </c>
      <c r="E11" s="2">
        <f t="shared" ref="E11" si="4">E12</f>
        <v>12879028.6818</v>
      </c>
      <c r="F11" s="37">
        <f t="shared" si="2"/>
        <v>98.141019238126844</v>
      </c>
      <c r="G11" s="37">
        <f t="shared" si="3"/>
        <v>100.79410837326466</v>
      </c>
      <c r="H11" s="22"/>
      <c r="I11" s="22"/>
      <c r="J11" s="21"/>
      <c r="K11" s="21"/>
      <c r="L11" s="21"/>
      <c r="M11" s="21"/>
      <c r="N11" s="21"/>
      <c r="O11" s="21"/>
    </row>
    <row r="12" spans="1:17" ht="45" customHeight="1" x14ac:dyDescent="0.25">
      <c r="A12" s="13" t="s">
        <v>67</v>
      </c>
      <c r="B12" s="12" t="s">
        <v>66</v>
      </c>
      <c r="C12" s="2">
        <f>C13+C14+C15</f>
        <v>13122982.4</v>
      </c>
      <c r="D12" s="2">
        <f>D13+D14+D15</f>
        <v>12777561</v>
      </c>
      <c r="E12" s="2">
        <f>E13+E14+E15</f>
        <v>12879028.6818</v>
      </c>
      <c r="F12" s="37">
        <f t="shared" si="2"/>
        <v>98.141019238126844</v>
      </c>
      <c r="G12" s="37">
        <f t="shared" si="3"/>
        <v>100.79410837326466</v>
      </c>
      <c r="J12" s="45"/>
      <c r="K12" s="45"/>
      <c r="L12" s="45"/>
      <c r="M12" s="45"/>
      <c r="N12" s="45"/>
      <c r="O12" s="45"/>
    </row>
    <row r="13" spans="1:17" ht="24.75" customHeight="1" x14ac:dyDescent="0.25">
      <c r="A13" s="13"/>
      <c r="B13" s="12" t="s">
        <v>81</v>
      </c>
      <c r="C13" s="2">
        <v>3157034.0999999996</v>
      </c>
      <c r="D13" s="2">
        <v>2897945</v>
      </c>
      <c r="E13" s="16">
        <v>2955232.5880700001</v>
      </c>
      <c r="F13" s="37">
        <f t="shared" si="2"/>
        <v>93.607876711562938</v>
      </c>
      <c r="G13" s="37">
        <f t="shared" si="3"/>
        <v>101.97683489748771</v>
      </c>
      <c r="J13" s="45"/>
      <c r="K13" s="45"/>
      <c r="L13" s="45"/>
      <c r="M13" s="45"/>
      <c r="N13" s="45"/>
      <c r="O13" s="45"/>
    </row>
    <row r="14" spans="1:17" ht="24.75" customHeight="1" x14ac:dyDescent="0.25">
      <c r="A14" s="13"/>
      <c r="B14" s="12" t="s">
        <v>82</v>
      </c>
      <c r="C14" s="2">
        <v>9965948.3000000007</v>
      </c>
      <c r="D14" s="2">
        <v>9826971</v>
      </c>
      <c r="E14" s="16">
        <v>9838905.55418</v>
      </c>
      <c r="F14" s="37">
        <f t="shared" si="2"/>
        <v>98.725231739161231</v>
      </c>
      <c r="G14" s="37">
        <f t="shared" si="3"/>
        <v>100.12144692581263</v>
      </c>
      <c r="J14" s="45"/>
      <c r="K14" s="45"/>
      <c r="L14" s="45"/>
      <c r="M14" s="45"/>
      <c r="N14" s="45"/>
      <c r="O14" s="45"/>
    </row>
    <row r="15" spans="1:17" ht="24.75" customHeight="1" x14ac:dyDescent="0.25">
      <c r="A15" s="13"/>
      <c r="B15" s="12" t="s">
        <v>83</v>
      </c>
      <c r="C15" s="2"/>
      <c r="D15" s="2">
        <v>52645</v>
      </c>
      <c r="E15" s="16">
        <v>84890.539550000001</v>
      </c>
      <c r="F15" s="37"/>
      <c r="G15" s="37">
        <f t="shared" si="3"/>
        <v>161.25090616392822</v>
      </c>
      <c r="J15" s="45"/>
      <c r="K15" s="45"/>
      <c r="L15" s="45"/>
      <c r="M15" s="45"/>
      <c r="N15" s="45"/>
      <c r="O15" s="45"/>
    </row>
    <row r="16" spans="1:17" ht="19.5" customHeight="1" x14ac:dyDescent="0.25">
      <c r="A16" s="13" t="s">
        <v>65</v>
      </c>
      <c r="B16" s="12" t="s">
        <v>64</v>
      </c>
      <c r="C16" s="2">
        <f>C17+C18+C19+C20</f>
        <v>13951763</v>
      </c>
      <c r="D16" s="2">
        <f>D17+D18+D19+D20</f>
        <v>13173205</v>
      </c>
      <c r="E16" s="2">
        <f t="shared" ref="E16" si="5">E17+E18+E19+E20</f>
        <v>13242718.29384</v>
      </c>
      <c r="F16" s="37">
        <f t="shared" si="2"/>
        <v>94.91788452713827</v>
      </c>
      <c r="G16" s="37">
        <f t="shared" si="3"/>
        <v>100.52768702711299</v>
      </c>
      <c r="J16" s="45"/>
      <c r="K16" s="45"/>
      <c r="L16" s="45"/>
      <c r="M16" s="45"/>
      <c r="N16" s="45"/>
      <c r="O16" s="45"/>
    </row>
    <row r="17" spans="1:15" ht="37.5" customHeight="1" x14ac:dyDescent="0.25">
      <c r="A17" s="13" t="s">
        <v>63</v>
      </c>
      <c r="B17" s="12" t="s">
        <v>62</v>
      </c>
      <c r="C17" s="2">
        <v>13317700</v>
      </c>
      <c r="D17" s="2">
        <v>12325455</v>
      </c>
      <c r="E17" s="9">
        <v>12382906.51234</v>
      </c>
      <c r="F17" s="37">
        <f t="shared" si="2"/>
        <v>92.980818852654735</v>
      </c>
      <c r="G17" s="37">
        <f t="shared" si="3"/>
        <v>100.46612082345032</v>
      </c>
      <c r="J17" s="45"/>
      <c r="K17" s="45"/>
      <c r="L17" s="45"/>
      <c r="M17" s="45"/>
      <c r="N17" s="45"/>
      <c r="O17" s="45"/>
    </row>
    <row r="18" spans="1:15" ht="29.25" customHeight="1" x14ac:dyDescent="0.25">
      <c r="A18" s="13" t="s">
        <v>61</v>
      </c>
      <c r="B18" s="12" t="s">
        <v>60</v>
      </c>
      <c r="C18" s="2"/>
      <c r="D18" s="2"/>
      <c r="E18" s="9"/>
      <c r="F18" s="37"/>
      <c r="G18" s="37"/>
      <c r="J18" s="45"/>
      <c r="K18" s="45"/>
      <c r="L18" s="45"/>
      <c r="M18" s="45"/>
      <c r="N18" s="45"/>
      <c r="O18" s="45"/>
    </row>
    <row r="19" spans="1:15" ht="29.25" customHeight="1" x14ac:dyDescent="0.25">
      <c r="A19" s="13" t="s">
        <v>59</v>
      </c>
      <c r="B19" s="12" t="s">
        <v>58</v>
      </c>
      <c r="C19" s="2">
        <v>634063</v>
      </c>
      <c r="D19" s="2">
        <v>834802</v>
      </c>
      <c r="E19" s="9">
        <v>845777.12947000004</v>
      </c>
      <c r="F19" s="37">
        <f t="shared" si="2"/>
        <v>133.39007787396523</v>
      </c>
      <c r="G19" s="37">
        <f t="shared" si="3"/>
        <v>101.3146985117429</v>
      </c>
      <c r="J19" s="20"/>
      <c r="K19" s="20"/>
      <c r="L19" s="20"/>
      <c r="M19" s="20"/>
      <c r="N19" s="20"/>
      <c r="O19" s="20"/>
    </row>
    <row r="20" spans="1:15" ht="54" customHeight="1" x14ac:dyDescent="0.25">
      <c r="A20" s="13" t="s">
        <v>84</v>
      </c>
      <c r="B20" s="12" t="s">
        <v>85</v>
      </c>
      <c r="C20" s="2"/>
      <c r="D20" s="2">
        <v>12948</v>
      </c>
      <c r="E20" s="9">
        <v>14034.652029999999</v>
      </c>
      <c r="F20" s="37"/>
      <c r="G20" s="37">
        <f t="shared" si="3"/>
        <v>108.39243149521161</v>
      </c>
      <c r="J20" s="30"/>
      <c r="K20" s="30"/>
      <c r="L20" s="30"/>
      <c r="M20" s="30"/>
      <c r="N20" s="30"/>
      <c r="O20" s="30"/>
    </row>
    <row r="21" spans="1:15" ht="29.25" customHeight="1" x14ac:dyDescent="0.25">
      <c r="A21" s="19" t="s">
        <v>57</v>
      </c>
      <c r="B21" s="12" t="s">
        <v>56</v>
      </c>
      <c r="C21" s="2">
        <f>C22+C23</f>
        <v>10528065</v>
      </c>
      <c r="D21" s="2">
        <f>D22+D23</f>
        <v>11095377</v>
      </c>
      <c r="E21" s="2">
        <f t="shared" ref="E21" si="6">E22+E23</f>
        <v>11109196.027209999</v>
      </c>
      <c r="F21" s="37">
        <f t="shared" si="2"/>
        <v>105.51982750115998</v>
      </c>
      <c r="G21" s="37">
        <f t="shared" si="3"/>
        <v>100.12454761302838</v>
      </c>
    </row>
    <row r="22" spans="1:15" ht="25.5" customHeight="1" x14ac:dyDescent="0.25">
      <c r="A22" s="13" t="s">
        <v>55</v>
      </c>
      <c r="B22" s="12" t="s">
        <v>54</v>
      </c>
      <c r="C22" s="2">
        <v>10523697</v>
      </c>
      <c r="D22" s="2">
        <v>11091877</v>
      </c>
      <c r="E22" s="9">
        <v>11105710.027209999</v>
      </c>
      <c r="F22" s="37">
        <f t="shared" si="2"/>
        <v>105.53049966385386</v>
      </c>
      <c r="G22" s="37">
        <f t="shared" si="3"/>
        <v>100.1247131320515</v>
      </c>
    </row>
    <row r="23" spans="1:15" ht="26.25" customHeight="1" x14ac:dyDescent="0.25">
      <c r="A23" s="13" t="s">
        <v>53</v>
      </c>
      <c r="B23" s="12" t="s">
        <v>52</v>
      </c>
      <c r="C23" s="2">
        <v>4368</v>
      </c>
      <c r="D23" s="2">
        <v>3500</v>
      </c>
      <c r="E23" s="9">
        <v>3486</v>
      </c>
      <c r="F23" s="37">
        <f t="shared" si="2"/>
        <v>79.807692307692307</v>
      </c>
      <c r="G23" s="37">
        <f t="shared" si="3"/>
        <v>99.6</v>
      </c>
    </row>
    <row r="24" spans="1:15" ht="33" customHeight="1" x14ac:dyDescent="0.25">
      <c r="A24" s="19" t="s">
        <v>51</v>
      </c>
      <c r="B24" s="12" t="s">
        <v>50</v>
      </c>
      <c r="C24" s="2">
        <f>C25+C26</f>
        <v>264613</v>
      </c>
      <c r="D24" s="2">
        <f>D25+D26</f>
        <v>286094</v>
      </c>
      <c r="E24" s="2">
        <f t="shared" ref="E24" si="7">E25+E26</f>
        <v>288377.31416999997</v>
      </c>
      <c r="F24" s="37">
        <f t="shared" si="2"/>
        <v>108.98078105384089</v>
      </c>
      <c r="G24" s="37">
        <f t="shared" si="3"/>
        <v>100.7980992855495</v>
      </c>
    </row>
    <row r="25" spans="1:15" ht="27.75" customHeight="1" x14ac:dyDescent="0.25">
      <c r="A25" s="13" t="s">
        <v>49</v>
      </c>
      <c r="B25" s="12" t="s">
        <v>48</v>
      </c>
      <c r="C25" s="2">
        <v>259782</v>
      </c>
      <c r="D25" s="2">
        <v>282420</v>
      </c>
      <c r="E25" s="2">
        <v>284282.96294</v>
      </c>
      <c r="F25" s="37">
        <f t="shared" si="2"/>
        <v>109.43135511313331</v>
      </c>
      <c r="G25" s="37">
        <f t="shared" si="3"/>
        <v>100.65964270943984</v>
      </c>
    </row>
    <row r="26" spans="1:15" ht="37.5" customHeight="1" x14ac:dyDescent="0.25">
      <c r="A26" s="13" t="s">
        <v>47</v>
      </c>
      <c r="B26" s="12" t="s">
        <v>46</v>
      </c>
      <c r="C26" s="2">
        <v>4831</v>
      </c>
      <c r="D26" s="2">
        <v>3674</v>
      </c>
      <c r="E26" s="9">
        <v>4094.3512299999998</v>
      </c>
      <c r="F26" s="37">
        <f t="shared" si="2"/>
        <v>84.751629683295377</v>
      </c>
      <c r="G26" s="37">
        <f t="shared" si="3"/>
        <v>111.44124197060424</v>
      </c>
    </row>
    <row r="27" spans="1:15" ht="21.75" customHeight="1" x14ac:dyDescent="0.25">
      <c r="A27" s="13" t="s">
        <v>45</v>
      </c>
      <c r="B27" s="12" t="s">
        <v>44</v>
      </c>
      <c r="C27" s="2">
        <v>364475.55000000005</v>
      </c>
      <c r="D27" s="2">
        <v>402099.7</v>
      </c>
      <c r="E27" s="9">
        <v>343654.14701999997</v>
      </c>
      <c r="F27" s="37">
        <f t="shared" si="2"/>
        <v>94.287297740548013</v>
      </c>
      <c r="G27" s="37">
        <f t="shared" si="3"/>
        <v>85.464910075784687</v>
      </c>
    </row>
    <row r="28" spans="1:15" ht="38.25" customHeight="1" x14ac:dyDescent="0.25">
      <c r="A28" s="13" t="s">
        <v>43</v>
      </c>
      <c r="B28" s="12" t="s">
        <v>42</v>
      </c>
      <c r="C28" s="2"/>
      <c r="D28" s="2"/>
      <c r="E28" s="9">
        <v>-7.3018400000000003</v>
      </c>
      <c r="F28" s="37"/>
      <c r="G28" s="37"/>
    </row>
    <row r="29" spans="1:15" ht="19.5" customHeight="1" x14ac:dyDescent="0.25">
      <c r="A29" s="13"/>
      <c r="B29" s="18" t="s">
        <v>41</v>
      </c>
      <c r="C29" s="17">
        <f>C30+C31+C32+C33+C34+C35+C36</f>
        <v>3505806.0237399992</v>
      </c>
      <c r="D29" s="17">
        <f>D30+D31+D32+D33+D34+D35+D36</f>
        <v>5861695.7999999998</v>
      </c>
      <c r="E29" s="17">
        <f t="shared" ref="E29" si="8">E30+E31+E32+E33+E34+E35+E36</f>
        <v>5994303.366489999</v>
      </c>
      <c r="F29" s="38">
        <f t="shared" si="2"/>
        <v>170.98217431023943</v>
      </c>
      <c r="G29" s="38">
        <f t="shared" si="3"/>
        <v>102.26227308639932</v>
      </c>
    </row>
    <row r="30" spans="1:15" ht="51" customHeight="1" x14ac:dyDescent="0.25">
      <c r="A30" s="13" t="s">
        <v>40</v>
      </c>
      <c r="B30" s="12" t="s">
        <v>39</v>
      </c>
      <c r="C30" s="2">
        <v>746054.02343000006</v>
      </c>
      <c r="D30" s="2">
        <v>2083830.9</v>
      </c>
      <c r="E30" s="16">
        <v>2103315.9772999999</v>
      </c>
      <c r="F30" s="37">
        <f t="shared" si="2"/>
        <v>281.92542513609908</v>
      </c>
      <c r="G30" s="37">
        <f t="shared" si="3"/>
        <v>100.93506038805739</v>
      </c>
    </row>
    <row r="31" spans="1:15" ht="26.25" customHeight="1" x14ac:dyDescent="0.25">
      <c r="A31" s="13" t="s">
        <v>38</v>
      </c>
      <c r="B31" s="12" t="s">
        <v>37</v>
      </c>
      <c r="C31" s="2">
        <v>126872.35679999999</v>
      </c>
      <c r="D31" s="2">
        <v>113719.8</v>
      </c>
      <c r="E31" s="16">
        <v>126827.88068999999</v>
      </c>
      <c r="F31" s="37">
        <f t="shared" si="2"/>
        <v>99.964944207610088</v>
      </c>
      <c r="G31" s="37">
        <f t="shared" si="3"/>
        <v>111.52664768140639</v>
      </c>
    </row>
    <row r="32" spans="1:15" ht="39.75" customHeight="1" x14ac:dyDescent="0.25">
      <c r="A32" s="13" t="s">
        <v>36</v>
      </c>
      <c r="B32" s="12" t="s">
        <v>35</v>
      </c>
      <c r="C32" s="2">
        <v>503432.88737000001</v>
      </c>
      <c r="D32" s="2">
        <v>388881.7</v>
      </c>
      <c r="E32" s="16">
        <v>388419.56898000004</v>
      </c>
      <c r="F32" s="37">
        <f t="shared" si="2"/>
        <v>77.15419050375418</v>
      </c>
      <c r="G32" s="37">
        <f t="shared" si="3"/>
        <v>99.881164112376595</v>
      </c>
    </row>
    <row r="33" spans="1:7" ht="37.5" customHeight="1" x14ac:dyDescent="0.25">
      <c r="A33" s="13" t="s">
        <v>34</v>
      </c>
      <c r="B33" s="12" t="s">
        <v>33</v>
      </c>
      <c r="C33" s="2"/>
      <c r="D33" s="2">
        <v>6598.8</v>
      </c>
      <c r="E33" s="16">
        <v>7389.6218600000002</v>
      </c>
      <c r="F33" s="37"/>
      <c r="G33" s="37">
        <f t="shared" si="3"/>
        <v>111.98432836273263</v>
      </c>
    </row>
    <row r="34" spans="1:7" ht="26.25" customHeight="1" x14ac:dyDescent="0.25">
      <c r="A34" s="13" t="s">
        <v>32</v>
      </c>
      <c r="B34" s="12" t="s">
        <v>31</v>
      </c>
      <c r="C34" s="2">
        <v>17426.248</v>
      </c>
      <c r="D34" s="2">
        <v>18726.2</v>
      </c>
      <c r="E34" s="16">
        <v>19632.759999999998</v>
      </c>
      <c r="F34" s="37">
        <f t="shared" si="2"/>
        <v>112.66200274436584</v>
      </c>
      <c r="G34" s="37">
        <f t="shared" si="3"/>
        <v>104.84113167647466</v>
      </c>
    </row>
    <row r="35" spans="1:7" ht="24.75" customHeight="1" x14ac:dyDescent="0.25">
      <c r="A35" s="13" t="s">
        <v>30</v>
      </c>
      <c r="B35" s="12" t="s">
        <v>29</v>
      </c>
      <c r="C35" s="2">
        <v>2104620.3491399996</v>
      </c>
      <c r="D35" s="2">
        <v>3243684.2</v>
      </c>
      <c r="E35" s="16">
        <v>3337250.7116100001</v>
      </c>
      <c r="F35" s="37">
        <f t="shared" si="2"/>
        <v>158.5678249748789</v>
      </c>
      <c r="G35" s="37">
        <f t="shared" si="3"/>
        <v>102.88457524964976</v>
      </c>
    </row>
    <row r="36" spans="1:7" ht="27" customHeight="1" x14ac:dyDescent="0.25">
      <c r="A36" s="13" t="s">
        <v>28</v>
      </c>
      <c r="B36" s="12" t="s">
        <v>27</v>
      </c>
      <c r="C36" s="2">
        <v>7400.1589999999997</v>
      </c>
      <c r="D36" s="2">
        <v>6254.2</v>
      </c>
      <c r="E36" s="16">
        <v>11466.84605</v>
      </c>
      <c r="F36" s="37">
        <f t="shared" si="2"/>
        <v>154.95404963596053</v>
      </c>
      <c r="G36" s="37">
        <f t="shared" si="3"/>
        <v>183.34632806753862</v>
      </c>
    </row>
    <row r="37" spans="1:7" s="7" customFormat="1" ht="20.25" customHeight="1" x14ac:dyDescent="0.25">
      <c r="A37" s="15" t="s">
        <v>26</v>
      </c>
      <c r="B37" s="14" t="s">
        <v>25</v>
      </c>
      <c r="C37" s="1">
        <f>C38+C43+C44+C45+C46+C47</f>
        <v>46603726.700000003</v>
      </c>
      <c r="D37" s="1">
        <f>D38+D43+D44+D45+D46+D47</f>
        <v>60805086.200000003</v>
      </c>
      <c r="E37" s="1">
        <f t="shared" ref="E37" si="9">E38+E43+E44+E45+E46+E47</f>
        <v>62002313.976900004</v>
      </c>
      <c r="F37" s="36">
        <f t="shared" si="2"/>
        <v>133.04153630464921</v>
      </c>
      <c r="G37" s="36">
        <f t="shared" si="3"/>
        <v>101.96895992049429</v>
      </c>
    </row>
    <row r="38" spans="1:7" ht="39.75" customHeight="1" x14ac:dyDescent="0.25">
      <c r="A38" s="13" t="s">
        <v>24</v>
      </c>
      <c r="B38" s="12" t="s">
        <v>23</v>
      </c>
      <c r="C38" s="2">
        <f>C39+C40+C41+C42</f>
        <v>46503726.700000003</v>
      </c>
      <c r="D38" s="2">
        <f>D39+D40+D41+D42</f>
        <v>59902242.199999996</v>
      </c>
      <c r="E38" s="2">
        <f t="shared" ref="E38" si="10">E39+E40+E41+E42</f>
        <v>60990388.100000001</v>
      </c>
      <c r="F38" s="37">
        <f t="shared" si="2"/>
        <v>131.15161392000869</v>
      </c>
      <c r="G38" s="37">
        <f t="shared" si="3"/>
        <v>101.816536176337</v>
      </c>
    </row>
    <row r="39" spans="1:7" ht="35.25" customHeight="1" x14ac:dyDescent="0.25">
      <c r="A39" s="13" t="s">
        <v>22</v>
      </c>
      <c r="B39" s="12" t="s">
        <v>21</v>
      </c>
      <c r="C39" s="2">
        <v>18479539.100000001</v>
      </c>
      <c r="D39" s="2">
        <v>20210457.600000001</v>
      </c>
      <c r="E39" s="9">
        <v>22206457.600000001</v>
      </c>
      <c r="F39" s="37">
        <f t="shared" si="2"/>
        <v>120.16781089524034</v>
      </c>
      <c r="G39" s="37">
        <f t="shared" si="3"/>
        <v>109.8760752453225</v>
      </c>
    </row>
    <row r="40" spans="1:7" ht="35.25" customHeight="1" x14ac:dyDescent="0.25">
      <c r="A40" s="13" t="s">
        <v>20</v>
      </c>
      <c r="B40" s="12" t="s">
        <v>19</v>
      </c>
      <c r="C40" s="2">
        <v>23046772.5</v>
      </c>
      <c r="D40" s="2">
        <v>31208165.199999999</v>
      </c>
      <c r="E40" s="9">
        <v>30751619.800000001</v>
      </c>
      <c r="F40" s="37">
        <f t="shared" si="2"/>
        <v>133.4313505285827</v>
      </c>
      <c r="G40" s="37">
        <f t="shared" si="3"/>
        <v>98.537096310935965</v>
      </c>
    </row>
    <row r="41" spans="1:7" ht="35.25" customHeight="1" x14ac:dyDescent="0.25">
      <c r="A41" s="13" t="s">
        <v>18</v>
      </c>
      <c r="B41" s="12" t="s">
        <v>17</v>
      </c>
      <c r="C41" s="2">
        <v>2815886.1</v>
      </c>
      <c r="D41" s="2">
        <v>2591339</v>
      </c>
      <c r="E41" s="9">
        <v>2498786.4</v>
      </c>
      <c r="F41" s="37">
        <f t="shared" si="2"/>
        <v>88.738901761687018</v>
      </c>
      <c r="G41" s="37">
        <f t="shared" si="3"/>
        <v>96.428387023079566</v>
      </c>
    </row>
    <row r="42" spans="1:7" ht="28.5" customHeight="1" x14ac:dyDescent="0.25">
      <c r="A42" s="13" t="s">
        <v>16</v>
      </c>
      <c r="B42" s="12" t="s">
        <v>15</v>
      </c>
      <c r="C42" s="2">
        <v>2161529</v>
      </c>
      <c r="D42" s="2">
        <v>5892280.4000000004</v>
      </c>
      <c r="E42" s="9">
        <v>5533524.2999999998</v>
      </c>
      <c r="F42" s="37">
        <f t="shared" si="2"/>
        <v>256.00046541128989</v>
      </c>
      <c r="G42" s="37">
        <f t="shared" si="3"/>
        <v>93.911421798595995</v>
      </c>
    </row>
    <row r="43" spans="1:7" ht="47.25" x14ac:dyDescent="0.25">
      <c r="A43" s="11" t="s">
        <v>14</v>
      </c>
      <c r="B43" s="10" t="s">
        <v>13</v>
      </c>
      <c r="C43" s="2"/>
      <c r="D43" s="31">
        <v>705843.19999999995</v>
      </c>
      <c r="E43" s="9">
        <v>704656.6</v>
      </c>
      <c r="F43" s="37"/>
      <c r="G43" s="37">
        <f t="shared" si="3"/>
        <v>99.831889008777026</v>
      </c>
    </row>
    <row r="44" spans="1:7" ht="39.75" customHeight="1" x14ac:dyDescent="0.25">
      <c r="A44" s="11" t="s">
        <v>12</v>
      </c>
      <c r="B44" s="10" t="s">
        <v>11</v>
      </c>
      <c r="C44" s="2">
        <v>100000</v>
      </c>
      <c r="D44" s="31">
        <v>131606.70000000001</v>
      </c>
      <c r="E44" s="9">
        <v>187584.4</v>
      </c>
      <c r="F44" s="37">
        <f t="shared" si="2"/>
        <v>187.58439999999999</v>
      </c>
      <c r="G44" s="37">
        <f t="shared" si="3"/>
        <v>142.53408071169628</v>
      </c>
    </row>
    <row r="45" spans="1:7" ht="39.75" customHeight="1" x14ac:dyDescent="0.25">
      <c r="A45" s="11" t="s">
        <v>10</v>
      </c>
      <c r="B45" s="10" t="s">
        <v>9</v>
      </c>
      <c r="C45" s="2"/>
      <c r="D45" s="31"/>
      <c r="E45" s="9">
        <v>3639.3939999999998</v>
      </c>
      <c r="F45" s="37"/>
      <c r="G45" s="37"/>
    </row>
    <row r="46" spans="1:7" ht="80.25" customHeight="1" x14ac:dyDescent="0.25">
      <c r="A46" s="11" t="s">
        <v>8</v>
      </c>
      <c r="B46" s="10" t="s">
        <v>7</v>
      </c>
      <c r="C46" s="2"/>
      <c r="D46" s="31">
        <v>366149.9</v>
      </c>
      <c r="E46" s="9">
        <v>421331.28289999999</v>
      </c>
      <c r="F46" s="37"/>
      <c r="G46" s="37">
        <f t="shared" si="3"/>
        <v>115.07070817170782</v>
      </c>
    </row>
    <row r="47" spans="1:7" ht="47.25" customHeight="1" x14ac:dyDescent="0.25">
      <c r="A47" s="11" t="s">
        <v>6</v>
      </c>
      <c r="B47" s="10" t="s">
        <v>5</v>
      </c>
      <c r="C47" s="2"/>
      <c r="D47" s="31">
        <v>-300755.8</v>
      </c>
      <c r="E47" s="9">
        <v>-305285.8</v>
      </c>
      <c r="F47" s="37"/>
      <c r="G47" s="37">
        <f t="shared" si="3"/>
        <v>101.50620536661306</v>
      </c>
    </row>
    <row r="48" spans="1:7" s="7" customFormat="1" ht="22.5" customHeight="1" x14ac:dyDescent="0.25">
      <c r="A48" s="46" t="s">
        <v>4</v>
      </c>
      <c r="B48" s="46"/>
      <c r="C48" s="8">
        <f>C6+C37</f>
        <v>173195304.27373999</v>
      </c>
      <c r="D48" s="8">
        <f>D6+D37</f>
        <v>186235995.69999999</v>
      </c>
      <c r="E48" s="8">
        <f t="shared" ref="E48" si="11">E6+E37</f>
        <v>187823624.55147001</v>
      </c>
      <c r="F48" s="36">
        <f t="shared" si="2"/>
        <v>108.44614138880438</v>
      </c>
      <c r="G48" s="36">
        <f t="shared" si="3"/>
        <v>100.85248227417189</v>
      </c>
    </row>
    <row r="50" spans="1:7" ht="22.5" customHeight="1" x14ac:dyDescent="0.25">
      <c r="A50" s="50"/>
      <c r="B50" s="50"/>
      <c r="C50" s="50"/>
      <c r="D50" s="50"/>
      <c r="E50" s="50"/>
      <c r="F50" s="50"/>
      <c r="G50" s="50"/>
    </row>
    <row r="51" spans="1:7" s="5" customFormat="1" ht="22.5" customHeight="1" x14ac:dyDescent="0.25">
      <c r="A51" s="49"/>
      <c r="B51" s="49"/>
      <c r="C51" s="49"/>
      <c r="D51" s="49"/>
      <c r="E51" s="49"/>
      <c r="F51" s="49"/>
      <c r="G51" s="49"/>
    </row>
    <row r="52" spans="1:7" x14ac:dyDescent="0.25">
      <c r="B52" s="6"/>
      <c r="C52" s="6"/>
      <c r="D52" s="6"/>
    </row>
  </sheetData>
  <mergeCells count="12">
    <mergeCell ref="J12:O18"/>
    <mergeCell ref="A48:B48"/>
    <mergeCell ref="J3:Q4"/>
    <mergeCell ref="J6:Q10"/>
    <mergeCell ref="A51:G51"/>
    <mergeCell ref="A50:G50"/>
    <mergeCell ref="A1:G1"/>
    <mergeCell ref="A3:A4"/>
    <mergeCell ref="B3:B4"/>
    <mergeCell ref="C3:D3"/>
    <mergeCell ref="E3:E4"/>
    <mergeCell ref="F3:G3"/>
  </mergeCells>
  <printOptions horizontalCentered="1"/>
  <pageMargins left="0.19685039370078741" right="0.19685039370078741" top="0.19685039370078741" bottom="0.19685039370078741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</vt:lpstr>
      <vt:lpstr>'ДОХОДЫ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2026-04-20T08:30:52Z</cp:lastPrinted>
  <dcterms:created xsi:type="dcterms:W3CDTF">2018-04-06T11:58:55Z</dcterms:created>
  <dcterms:modified xsi:type="dcterms:W3CDTF">2026-04-20T08:31:10Z</dcterms:modified>
</cp:coreProperties>
</file>