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720" yWindow="135" windowWidth="10230" windowHeight="10470"/>
  </bookViews>
  <sheets>
    <sheet name="Оценка (Этап I - IV)" sheetId="2" r:id="rId1"/>
    <sheet name="Оценка (Этап IV)" sheetId="4" r:id="rId2"/>
    <sheet name="Методика IV этап" sheetId="5" r:id="rId3"/>
    <sheet name="Показатель 8.1" sheetId="6" r:id="rId4"/>
    <sheet name="Показатель 8.2" sheetId="7" r:id="rId5"/>
    <sheet name="Показатель 9.1" sheetId="8" r:id="rId6"/>
    <sheet name="Показатель 9.2" sheetId="9" r:id="rId7"/>
    <sheet name="Показатель 9.3" sheetId="10" r:id="rId8"/>
  </sheets>
  <externalReferences>
    <externalReference r:id="rId9"/>
  </externalReferences>
  <definedNames>
    <definedName name="_xlnm._FilterDatabase" localSheetId="3" hidden="1">'Показатель 8.1'!$A$1:$K$51</definedName>
    <definedName name="_xlnm._FilterDatabase" localSheetId="4" hidden="1">'Показатель 8.2'!$A$1:$I$52</definedName>
    <definedName name="_xlnm._FilterDatabase" localSheetId="5" hidden="1">'Показатель 9.1'!$A$7:$R$46</definedName>
    <definedName name="_xlnm._FilterDatabase" localSheetId="6" hidden="1">'Показатель 9.2'!$A$7:$T$46</definedName>
    <definedName name="_xlnm._FilterDatabase" localSheetId="7" hidden="1">'Показатель 9.3'!$A$7:$Q$46</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IV)'!$A$1:$F$49</definedName>
    <definedName name="_xlnm.Print_Area" localSheetId="1">'Оценка (Этап IV)'!$A$1:$G$49</definedName>
    <definedName name="_xlnm.Print_Area" localSheetId="3">'Показатель 8.1'!$A$1:$L$51</definedName>
    <definedName name="_xlnm.Print_Area" localSheetId="4">'Показатель 8.2'!$A$1:$J$52</definedName>
    <definedName name="_xlnm.Print_Area" localSheetId="5">'Показатель 9.1'!$A$1:$J$50</definedName>
    <definedName name="_xlnm.Print_Area" localSheetId="6">'Показатель 9.2'!$A$1:$L$50</definedName>
    <definedName name="_xlnm.Print_Area" localSheetId="7">'Показатель 9.3'!$A$1:$I$50</definedName>
    <definedName name="Формат">#REF!</definedName>
  </definedNames>
  <calcPr calcId="144525" iterate="1"/>
</workbook>
</file>

<file path=xl/calcChain.xml><?xml version="1.0" encoding="utf-8"?>
<calcChain xmlns="http://schemas.openxmlformats.org/spreadsheetml/2006/main">
  <c r="C6" i="10" l="1"/>
  <c r="C5" i="10"/>
  <c r="E41" i="10" s="1"/>
  <c r="G41" i="10" s="1"/>
  <c r="G40" i="4" s="1"/>
  <c r="C4" i="10"/>
  <c r="A3" i="10"/>
  <c r="C6" i="9"/>
  <c r="C5" i="9"/>
  <c r="C4" i="9"/>
  <c r="A3" i="9"/>
  <c r="C6" i="8"/>
  <c r="C5" i="8"/>
  <c r="C4" i="8"/>
  <c r="A3" i="8"/>
  <c r="C8" i="7"/>
  <c r="C7" i="7"/>
  <c r="C6" i="7"/>
  <c r="C5" i="7"/>
  <c r="C4" i="7"/>
  <c r="A3" i="7"/>
  <c r="C7" i="6"/>
  <c r="C6" i="6"/>
  <c r="C5" i="6"/>
  <c r="C4" i="6"/>
  <c r="A3" i="6"/>
  <c r="C30" i="5"/>
  <c r="C17" i="5"/>
  <c r="C5" i="5"/>
  <c r="G5" i="4"/>
  <c r="F5" i="4"/>
  <c r="E5" i="4"/>
  <c r="D5" i="4"/>
  <c r="C5" i="4"/>
  <c r="G3" i="4"/>
  <c r="F3" i="4"/>
  <c r="E3" i="4"/>
  <c r="D3" i="4"/>
  <c r="C3" i="4"/>
  <c r="B5" i="2"/>
  <c r="F51" i="6" l="1"/>
  <c r="J51" i="6" s="1"/>
  <c r="C49" i="4" s="1"/>
  <c r="F20" i="9"/>
  <c r="J20" i="9" s="1"/>
  <c r="F19" i="4" s="1"/>
  <c r="F32" i="9"/>
  <c r="J32" i="9" s="1"/>
  <c r="F31" i="4" s="1"/>
  <c r="F25" i="9"/>
  <c r="J25" i="9" s="1"/>
  <c r="F24" i="4" s="1"/>
  <c r="E31" i="7"/>
  <c r="H31" i="7" s="1"/>
  <c r="D28" i="4" s="1"/>
  <c r="E34" i="7"/>
  <c r="H34" i="7" s="1"/>
  <c r="D31" i="4" s="1"/>
  <c r="E39" i="7"/>
  <c r="H39" i="7" s="1"/>
  <c r="D36" i="4" s="1"/>
  <c r="F41" i="9"/>
  <c r="J41" i="9" s="1"/>
  <c r="F40" i="4" s="1"/>
  <c r="E11" i="7"/>
  <c r="H11" i="7" s="1"/>
  <c r="D8" i="4" s="1"/>
  <c r="E18" i="7"/>
  <c r="H18" i="7" s="1"/>
  <c r="D15" i="4" s="1"/>
  <c r="E22" i="7"/>
  <c r="H22" i="7" s="1"/>
  <c r="D19" i="4" s="1"/>
  <c r="E26" i="7"/>
  <c r="H26" i="7" s="1"/>
  <c r="D23" i="4" s="1"/>
  <c r="F11" i="6"/>
  <c r="J11" i="6" s="1"/>
  <c r="C9" i="4" s="1"/>
  <c r="F21" i="6"/>
  <c r="J21" i="6" s="1"/>
  <c r="C19" i="4" s="1"/>
  <c r="F29" i="6"/>
  <c r="J29" i="6" s="1"/>
  <c r="C27" i="4" s="1"/>
  <c r="F35" i="6"/>
  <c r="J35" i="6" s="1"/>
  <c r="C33" i="4" s="1"/>
  <c r="F42" i="6"/>
  <c r="J42" i="6" s="1"/>
  <c r="C40" i="4" s="1"/>
  <c r="F50" i="6"/>
  <c r="J50" i="6" s="1"/>
  <c r="C48" i="4" s="1"/>
  <c r="F16" i="6"/>
  <c r="J16" i="6" s="1"/>
  <c r="C14" i="4" s="1"/>
  <c r="F23" i="6"/>
  <c r="J23" i="6" s="1"/>
  <c r="C21" i="4" s="1"/>
  <c r="F30" i="6"/>
  <c r="J30" i="6" s="1"/>
  <c r="C28" i="4" s="1"/>
  <c r="F37" i="6"/>
  <c r="J37" i="6" s="1"/>
  <c r="C35" i="4" s="1"/>
  <c r="F43" i="6"/>
  <c r="J43" i="6" s="1"/>
  <c r="C41" i="4" s="1"/>
  <c r="E12" i="7"/>
  <c r="H12" i="7" s="1"/>
  <c r="D9" i="4" s="1"/>
  <c r="E38" i="7"/>
  <c r="H38" i="7" s="1"/>
  <c r="D35" i="4" s="1"/>
  <c r="F36" i="9"/>
  <c r="J36" i="9" s="1"/>
  <c r="F35" i="4" s="1"/>
  <c r="F24" i="6"/>
  <c r="J24" i="6" s="1"/>
  <c r="C22" i="4" s="1"/>
  <c r="F31" i="6"/>
  <c r="J31" i="6" s="1"/>
  <c r="C29" i="4" s="1"/>
  <c r="F38" i="6"/>
  <c r="J38" i="6" s="1"/>
  <c r="C36" i="4" s="1"/>
  <c r="F44" i="6"/>
  <c r="J44" i="6" s="1"/>
  <c r="C42" i="4" s="1"/>
  <c r="F17" i="6"/>
  <c r="J17" i="6" s="1"/>
  <c r="C15" i="4" s="1"/>
  <c r="F39" i="6"/>
  <c r="J39" i="6" s="1"/>
  <c r="C37" i="4" s="1"/>
  <c r="E42" i="7"/>
  <c r="H42" i="7" s="1"/>
  <c r="D39" i="4" s="1"/>
  <c r="F18" i="6"/>
  <c r="J18" i="6" s="1"/>
  <c r="C16" i="4" s="1"/>
  <c r="F26" i="6"/>
  <c r="J26" i="6" s="1"/>
  <c r="C24" i="4" s="1"/>
  <c r="F32" i="6"/>
  <c r="J32" i="6" s="1"/>
  <c r="C30" i="4" s="1"/>
  <c r="E23" i="7"/>
  <c r="H23" i="7" s="1"/>
  <c r="D20" i="4" s="1"/>
  <c r="E46" i="7"/>
  <c r="H46" i="7" s="1"/>
  <c r="D43" i="4" s="1"/>
  <c r="F9" i="6"/>
  <c r="J9" i="6" s="1"/>
  <c r="C7" i="4" s="1"/>
  <c r="F19" i="6"/>
  <c r="J19" i="6" s="1"/>
  <c r="C17" i="4" s="1"/>
  <c r="F27" i="6"/>
  <c r="J27" i="6" s="1"/>
  <c r="C25" i="4" s="1"/>
  <c r="F40" i="6"/>
  <c r="J40" i="6" s="1"/>
  <c r="C38" i="4" s="1"/>
  <c r="F46" i="6"/>
  <c r="J46" i="6" s="1"/>
  <c r="C44" i="4" s="1"/>
  <c r="B5" i="4"/>
  <c r="F13" i="6"/>
  <c r="J13" i="6" s="1"/>
  <c r="F20" i="6"/>
  <c r="J20" i="6" s="1"/>
  <c r="C18" i="4" s="1"/>
  <c r="F28" i="6"/>
  <c r="J28" i="6" s="1"/>
  <c r="C26" i="4" s="1"/>
  <c r="F33" i="6"/>
  <c r="J33" i="6" s="1"/>
  <c r="C31" i="4" s="1"/>
  <c r="F48" i="6"/>
  <c r="J48" i="6" s="1"/>
  <c r="C46" i="4" s="1"/>
  <c r="E30" i="7"/>
  <c r="H30" i="7" s="1"/>
  <c r="D27" i="4" s="1"/>
  <c r="E49" i="7"/>
  <c r="H49" i="7" s="1"/>
  <c r="D46" i="4" s="1"/>
  <c r="F10" i="6"/>
  <c r="J10" i="6" s="1"/>
  <c r="C8" i="4" s="1"/>
  <c r="F34" i="6"/>
  <c r="J34" i="6" s="1"/>
  <c r="C32" i="4" s="1"/>
  <c r="F41" i="6"/>
  <c r="J41" i="6" s="1"/>
  <c r="C39" i="4" s="1"/>
  <c r="F49" i="6"/>
  <c r="J49" i="6" s="1"/>
  <c r="C47" i="4" s="1"/>
  <c r="E25" i="10"/>
  <c r="G25" i="10" s="1"/>
  <c r="G24" i="4" s="1"/>
  <c r="E50" i="8"/>
  <c r="H50" i="8" s="1"/>
  <c r="E49" i="4" s="1"/>
  <c r="E46" i="8"/>
  <c r="H46" i="8" s="1"/>
  <c r="E45" i="4" s="1"/>
  <c r="E43" i="8"/>
  <c r="H43" i="8" s="1"/>
  <c r="E42" i="4" s="1"/>
  <c r="E39" i="8"/>
  <c r="H39" i="8" s="1"/>
  <c r="E38" i="4" s="1"/>
  <c r="E35" i="8"/>
  <c r="H35" i="8" s="1"/>
  <c r="E34" i="4" s="1"/>
  <c r="E31" i="8"/>
  <c r="H31" i="8" s="1"/>
  <c r="E30" i="4" s="1"/>
  <c r="E27" i="8"/>
  <c r="H27" i="8" s="1"/>
  <c r="E26" i="4" s="1"/>
  <c r="E23" i="8"/>
  <c r="H23" i="8" s="1"/>
  <c r="E22" i="4" s="1"/>
  <c r="E19" i="8"/>
  <c r="H19" i="8" s="1"/>
  <c r="E18" i="4" s="1"/>
  <c r="E15" i="8"/>
  <c r="H15" i="8" s="1"/>
  <c r="E14" i="4" s="1"/>
  <c r="E12" i="8"/>
  <c r="H12" i="8" s="1"/>
  <c r="E11" i="4" s="1"/>
  <c r="E49" i="8"/>
  <c r="H49" i="8" s="1"/>
  <c r="E48" i="4" s="1"/>
  <c r="E45" i="8"/>
  <c r="H45" i="8" s="1"/>
  <c r="E44" i="4" s="1"/>
  <c r="E42" i="8"/>
  <c r="H42" i="8" s="1"/>
  <c r="E41" i="4" s="1"/>
  <c r="E38" i="8"/>
  <c r="H38" i="8" s="1"/>
  <c r="E37" i="4" s="1"/>
  <c r="E34" i="8"/>
  <c r="H34" i="8" s="1"/>
  <c r="E33" i="4" s="1"/>
  <c r="E30" i="8"/>
  <c r="H30" i="8" s="1"/>
  <c r="E29" i="4" s="1"/>
  <c r="E26" i="8"/>
  <c r="H26" i="8" s="1"/>
  <c r="E25" i="4" s="1"/>
  <c r="E22" i="8"/>
  <c r="H22" i="8" s="1"/>
  <c r="E21" i="4" s="1"/>
  <c r="E18" i="8"/>
  <c r="H18" i="8" s="1"/>
  <c r="E17" i="4" s="1"/>
  <c r="E14" i="8"/>
  <c r="H14" i="8" s="1"/>
  <c r="E13" i="4" s="1"/>
  <c r="E8" i="8"/>
  <c r="H8" i="8" s="1"/>
  <c r="E7" i="4" s="1"/>
  <c r="E37" i="8"/>
  <c r="H37" i="8" s="1"/>
  <c r="E36" i="4" s="1"/>
  <c r="E29" i="8"/>
  <c r="H29" i="8" s="1"/>
  <c r="E28" i="4" s="1"/>
  <c r="E21" i="8"/>
  <c r="H21" i="8" s="1"/>
  <c r="E20" i="4" s="1"/>
  <c r="E10" i="8"/>
  <c r="H10" i="8" s="1"/>
  <c r="E9" i="4" s="1"/>
  <c r="E44" i="8"/>
  <c r="H44" i="8" s="1"/>
  <c r="E43" i="4" s="1"/>
  <c r="E36" i="8"/>
  <c r="H36" i="8" s="1"/>
  <c r="E35" i="4" s="1"/>
  <c r="E28" i="8"/>
  <c r="H28" i="8" s="1"/>
  <c r="E27" i="4" s="1"/>
  <c r="E20" i="8"/>
  <c r="H20" i="8" s="1"/>
  <c r="E19" i="4" s="1"/>
  <c r="E9" i="8"/>
  <c r="H9" i="8" s="1"/>
  <c r="E8" i="4" s="1"/>
  <c r="E47" i="8"/>
  <c r="H47" i="8" s="1"/>
  <c r="E46" i="4" s="1"/>
  <c r="E32" i="8"/>
  <c r="H32" i="8" s="1"/>
  <c r="E31" i="4" s="1"/>
  <c r="E16" i="8"/>
  <c r="H16" i="8" s="1"/>
  <c r="E15" i="4" s="1"/>
  <c r="E41" i="8"/>
  <c r="H41" i="8" s="1"/>
  <c r="E40" i="4" s="1"/>
  <c r="E25" i="8"/>
  <c r="H25" i="8" s="1"/>
  <c r="E24" i="4" s="1"/>
  <c r="E33" i="8"/>
  <c r="H33" i="8" s="1"/>
  <c r="E32" i="4" s="1"/>
  <c r="E20" i="10"/>
  <c r="G20" i="10" s="1"/>
  <c r="G19" i="4" s="1"/>
  <c r="E40" i="8"/>
  <c r="H40" i="8" s="1"/>
  <c r="E39" i="4" s="1"/>
  <c r="E17" i="8"/>
  <c r="H17" i="8" s="1"/>
  <c r="E16" i="4" s="1"/>
  <c r="E48" i="8"/>
  <c r="H48" i="8" s="1"/>
  <c r="E47" i="4" s="1"/>
  <c r="E36" i="10"/>
  <c r="G36" i="10" s="1"/>
  <c r="G35" i="4" s="1"/>
  <c r="E24" i="8"/>
  <c r="H24" i="8" s="1"/>
  <c r="E23" i="4" s="1"/>
  <c r="E50" i="10"/>
  <c r="G50" i="10" s="1"/>
  <c r="G49" i="4" s="1"/>
  <c r="E46" i="10"/>
  <c r="G46" i="10" s="1"/>
  <c r="G45" i="4" s="1"/>
  <c r="E43" i="10"/>
  <c r="G43" i="10" s="1"/>
  <c r="G42" i="4" s="1"/>
  <c r="E39" i="10"/>
  <c r="G39" i="10" s="1"/>
  <c r="G38" i="4" s="1"/>
  <c r="E35" i="10"/>
  <c r="G35" i="10" s="1"/>
  <c r="G34" i="4" s="1"/>
  <c r="E31" i="10"/>
  <c r="G31" i="10" s="1"/>
  <c r="G30" i="4" s="1"/>
  <c r="E27" i="10"/>
  <c r="G27" i="10" s="1"/>
  <c r="G26" i="4" s="1"/>
  <c r="E23" i="10"/>
  <c r="G23" i="10" s="1"/>
  <c r="G22" i="4" s="1"/>
  <c r="E19" i="10"/>
  <c r="G19" i="10" s="1"/>
  <c r="G18" i="4" s="1"/>
  <c r="E15" i="10"/>
  <c r="G15" i="10" s="1"/>
  <c r="G14" i="4" s="1"/>
  <c r="E12" i="10"/>
  <c r="G12" i="10" s="1"/>
  <c r="G11" i="4" s="1"/>
  <c r="E49" i="10"/>
  <c r="G49" i="10" s="1"/>
  <c r="G48" i="4" s="1"/>
  <c r="E45" i="10"/>
  <c r="G45" i="10" s="1"/>
  <c r="G44" i="4" s="1"/>
  <c r="E42" i="10"/>
  <c r="G42" i="10" s="1"/>
  <c r="G41" i="4" s="1"/>
  <c r="E38" i="10"/>
  <c r="G38" i="10" s="1"/>
  <c r="G37" i="4" s="1"/>
  <c r="E34" i="10"/>
  <c r="G34" i="10" s="1"/>
  <c r="G33" i="4" s="1"/>
  <c r="E30" i="10"/>
  <c r="G30" i="10" s="1"/>
  <c r="G29" i="4" s="1"/>
  <c r="E26" i="10"/>
  <c r="G26" i="10" s="1"/>
  <c r="G25" i="4" s="1"/>
  <c r="E22" i="10"/>
  <c r="G22" i="10" s="1"/>
  <c r="G21" i="4" s="1"/>
  <c r="E18" i="10"/>
  <c r="G18" i="10" s="1"/>
  <c r="G17" i="4" s="1"/>
  <c r="E14" i="10"/>
  <c r="G14" i="10" s="1"/>
  <c r="G13" i="4" s="1"/>
  <c r="E8" i="10"/>
  <c r="G8" i="10" s="1"/>
  <c r="G7" i="4" s="1"/>
  <c r="E47" i="10"/>
  <c r="G47" i="10" s="1"/>
  <c r="G46" i="4" s="1"/>
  <c r="E40" i="10"/>
  <c r="G40" i="10" s="1"/>
  <c r="G39" i="4" s="1"/>
  <c r="E32" i="10"/>
  <c r="G32" i="10" s="1"/>
  <c r="G31" i="4" s="1"/>
  <c r="E24" i="10"/>
  <c r="G24" i="10" s="1"/>
  <c r="G23" i="4" s="1"/>
  <c r="E16" i="10"/>
  <c r="G16" i="10" s="1"/>
  <c r="G15" i="4" s="1"/>
  <c r="E37" i="10"/>
  <c r="G37" i="10" s="1"/>
  <c r="G36" i="4" s="1"/>
  <c r="E29" i="10"/>
  <c r="G29" i="10" s="1"/>
  <c r="G28" i="4" s="1"/>
  <c r="E21" i="10"/>
  <c r="G21" i="10" s="1"/>
  <c r="G20" i="4" s="1"/>
  <c r="E10" i="10"/>
  <c r="G10" i="10" s="1"/>
  <c r="G9" i="4" s="1"/>
  <c r="E48" i="10"/>
  <c r="G48" i="10" s="1"/>
  <c r="G47" i="4" s="1"/>
  <c r="E33" i="10"/>
  <c r="G33" i="10" s="1"/>
  <c r="G32" i="4" s="1"/>
  <c r="E17" i="10"/>
  <c r="G17" i="10" s="1"/>
  <c r="G16" i="4" s="1"/>
  <c r="E44" i="10"/>
  <c r="G44" i="10" s="1"/>
  <c r="G43" i="4" s="1"/>
  <c r="E28" i="10"/>
  <c r="G28" i="10" s="1"/>
  <c r="G27" i="4" s="1"/>
  <c r="E9" i="10"/>
  <c r="G9" i="10" s="1"/>
  <c r="G8" i="4" s="1"/>
  <c r="F50" i="9"/>
  <c r="J50" i="9" s="1"/>
  <c r="F49" i="4" s="1"/>
  <c r="F46" i="9"/>
  <c r="J46" i="9" s="1"/>
  <c r="F45" i="4" s="1"/>
  <c r="F43" i="9"/>
  <c r="J43" i="9" s="1"/>
  <c r="F42" i="4" s="1"/>
  <c r="F39" i="9"/>
  <c r="J39" i="9" s="1"/>
  <c r="F38" i="4" s="1"/>
  <c r="F35" i="9"/>
  <c r="J35" i="9" s="1"/>
  <c r="F34" i="4" s="1"/>
  <c r="F31" i="9"/>
  <c r="J31" i="9" s="1"/>
  <c r="F30" i="4" s="1"/>
  <c r="F27" i="9"/>
  <c r="J27" i="9" s="1"/>
  <c r="F26" i="4" s="1"/>
  <c r="F23" i="9"/>
  <c r="J23" i="9" s="1"/>
  <c r="F22" i="4" s="1"/>
  <c r="F19" i="9"/>
  <c r="J19" i="9" s="1"/>
  <c r="F18" i="4" s="1"/>
  <c r="F15" i="9"/>
  <c r="J15" i="9" s="1"/>
  <c r="F14" i="4" s="1"/>
  <c r="F12" i="9"/>
  <c r="J12" i="9" s="1"/>
  <c r="F11" i="4" s="1"/>
  <c r="F49" i="9"/>
  <c r="J49" i="9" s="1"/>
  <c r="F48" i="4" s="1"/>
  <c r="F45" i="9"/>
  <c r="J45" i="9" s="1"/>
  <c r="F44" i="4" s="1"/>
  <c r="F42" i="9"/>
  <c r="J42" i="9" s="1"/>
  <c r="F41" i="4" s="1"/>
  <c r="F38" i="9"/>
  <c r="J38" i="9" s="1"/>
  <c r="F37" i="4" s="1"/>
  <c r="F34" i="9"/>
  <c r="J34" i="9" s="1"/>
  <c r="F33" i="4" s="1"/>
  <c r="F30" i="9"/>
  <c r="J30" i="9" s="1"/>
  <c r="F29" i="4" s="1"/>
  <c r="F26" i="9"/>
  <c r="J26" i="9" s="1"/>
  <c r="F25" i="4" s="1"/>
  <c r="F22" i="9"/>
  <c r="J22" i="9" s="1"/>
  <c r="F21" i="4" s="1"/>
  <c r="F18" i="9"/>
  <c r="J18" i="9" s="1"/>
  <c r="F17" i="4" s="1"/>
  <c r="F14" i="9"/>
  <c r="J14" i="9" s="1"/>
  <c r="F13" i="4" s="1"/>
  <c r="F8" i="9"/>
  <c r="J8" i="9" s="1"/>
  <c r="F7" i="4" s="1"/>
  <c r="F47" i="9"/>
  <c r="J47" i="9" s="1"/>
  <c r="F46" i="4" s="1"/>
  <c r="F40" i="9"/>
  <c r="J40" i="9" s="1"/>
  <c r="F39" i="4" s="1"/>
  <c r="F24" i="9"/>
  <c r="J24" i="9" s="1"/>
  <c r="F23" i="4" s="1"/>
  <c r="F16" i="9"/>
  <c r="J16" i="9" s="1"/>
  <c r="F15" i="4" s="1"/>
  <c r="F37" i="9"/>
  <c r="J37" i="9" s="1"/>
  <c r="F36" i="4" s="1"/>
  <c r="F29" i="9"/>
  <c r="J29" i="9" s="1"/>
  <c r="F28" i="4" s="1"/>
  <c r="F21" i="9"/>
  <c r="J21" i="9" s="1"/>
  <c r="F20" i="4" s="1"/>
  <c r="F10" i="9"/>
  <c r="J10" i="9" s="1"/>
  <c r="F9" i="4" s="1"/>
  <c r="F9" i="9"/>
  <c r="J9" i="9" s="1"/>
  <c r="F8" i="4" s="1"/>
  <c r="F28" i="9"/>
  <c r="J28" i="9" s="1"/>
  <c r="F27" i="4" s="1"/>
  <c r="F44" i="9"/>
  <c r="J44" i="9" s="1"/>
  <c r="F43" i="4" s="1"/>
  <c r="F17" i="9"/>
  <c r="J17" i="9" s="1"/>
  <c r="F16" i="4" s="1"/>
  <c r="F33" i="9"/>
  <c r="J33" i="9" s="1"/>
  <c r="F32" i="4" s="1"/>
  <c r="F48" i="9"/>
  <c r="J48" i="9" s="1"/>
  <c r="F47" i="4" s="1"/>
  <c r="F45" i="6"/>
  <c r="J45" i="6" s="1"/>
  <c r="C43" i="4" s="1"/>
  <c r="F47" i="6"/>
  <c r="J47" i="6" s="1"/>
  <c r="C45" i="4" s="1"/>
  <c r="F36" i="6"/>
  <c r="J36" i="6" s="1"/>
  <c r="C34" i="4" s="1"/>
  <c r="F15" i="6"/>
  <c r="J15" i="6" s="1"/>
  <c r="C13" i="4" s="1"/>
  <c r="F25" i="6"/>
  <c r="J25" i="6" s="1"/>
  <c r="C23" i="4" s="1"/>
  <c r="E52" i="7"/>
  <c r="E48" i="7"/>
  <c r="H48" i="7" s="1"/>
  <c r="D45" i="4" s="1"/>
  <c r="E45" i="7"/>
  <c r="H45" i="7" s="1"/>
  <c r="D42" i="4" s="1"/>
  <c r="E41" i="7"/>
  <c r="H41" i="7" s="1"/>
  <c r="D38" i="4" s="1"/>
  <c r="E37" i="7"/>
  <c r="H37" i="7" s="1"/>
  <c r="D34" i="4" s="1"/>
  <c r="E33" i="7"/>
  <c r="H33" i="7" s="1"/>
  <c r="D30" i="4" s="1"/>
  <c r="E29" i="7"/>
  <c r="H29" i="7" s="1"/>
  <c r="D26" i="4" s="1"/>
  <c r="E25" i="7"/>
  <c r="H25" i="7" s="1"/>
  <c r="D22" i="4" s="1"/>
  <c r="E21" i="7"/>
  <c r="H21" i="7" s="1"/>
  <c r="D18" i="4" s="1"/>
  <c r="E17" i="7"/>
  <c r="H17" i="7" s="1"/>
  <c r="D14" i="4" s="1"/>
  <c r="E14" i="7"/>
  <c r="H14" i="7" s="1"/>
  <c r="D11" i="4" s="1"/>
  <c r="E51" i="7"/>
  <c r="H51" i="7" s="1"/>
  <c r="D48" i="4" s="1"/>
  <c r="E47" i="7"/>
  <c r="H47" i="7" s="1"/>
  <c r="D44" i="4" s="1"/>
  <c r="E44" i="7"/>
  <c r="H44" i="7" s="1"/>
  <c r="D41" i="4" s="1"/>
  <c r="E40" i="7"/>
  <c r="H40" i="7" s="1"/>
  <c r="D37" i="4" s="1"/>
  <c r="E36" i="7"/>
  <c r="H36" i="7" s="1"/>
  <c r="D33" i="4" s="1"/>
  <c r="E32" i="7"/>
  <c r="H32" i="7" s="1"/>
  <c r="D29" i="4" s="1"/>
  <c r="E28" i="7"/>
  <c r="H28" i="7" s="1"/>
  <c r="D25" i="4" s="1"/>
  <c r="E24" i="7"/>
  <c r="H24" i="7" s="1"/>
  <c r="D21" i="4" s="1"/>
  <c r="E20" i="7"/>
  <c r="H20" i="7" s="1"/>
  <c r="D17" i="4" s="1"/>
  <c r="E16" i="7"/>
  <c r="H16" i="7" s="1"/>
  <c r="D13" i="4" s="1"/>
  <c r="E10" i="7"/>
  <c r="H10" i="7" s="1"/>
  <c r="D7" i="4" s="1"/>
  <c r="E19" i="7"/>
  <c r="H19" i="7" s="1"/>
  <c r="D16" i="4" s="1"/>
  <c r="E27" i="7"/>
  <c r="E35" i="7"/>
  <c r="H35" i="7" s="1"/>
  <c r="D32" i="4" s="1"/>
  <c r="E43" i="7"/>
  <c r="H43" i="7" s="1"/>
  <c r="D40" i="4" s="1"/>
  <c r="E50" i="7"/>
  <c r="H50" i="7" s="1"/>
  <c r="D47" i="4" s="1"/>
  <c r="F22" i="6"/>
  <c r="J22" i="6" s="1"/>
  <c r="C20" i="4" s="1"/>
  <c r="C11" i="4" l="1"/>
  <c r="B11" i="4" s="1"/>
  <c r="H52" i="7"/>
  <c r="D49" i="4" s="1"/>
  <c r="H27" i="7"/>
  <c r="D24" i="4" s="1"/>
  <c r="B13" i="4"/>
  <c r="B37" i="4"/>
  <c r="C37" i="2" s="1"/>
  <c r="B8" i="4"/>
  <c r="B7" i="4"/>
  <c r="B19" i="4"/>
  <c r="B43" i="4"/>
  <c r="B46" i="4"/>
  <c r="B32" i="4"/>
  <c r="B25" i="4"/>
  <c r="B22" i="4"/>
  <c r="B29" i="4"/>
  <c r="B15" i="4"/>
  <c r="B44" i="4"/>
  <c r="B27" i="4"/>
  <c r="B31" i="4"/>
  <c r="B48" i="4"/>
  <c r="B14" i="4"/>
  <c r="B23" i="4"/>
  <c r="B9" i="4"/>
  <c r="B16" i="4"/>
  <c r="B26" i="4"/>
  <c r="B28" i="4"/>
  <c r="B35" i="4"/>
  <c r="B45" i="4"/>
  <c r="B20" i="4"/>
  <c r="B47" i="4"/>
  <c r="B41" i="4"/>
  <c r="B30" i="4"/>
  <c r="B34" i="4"/>
  <c r="B40" i="4"/>
  <c r="B17" i="4"/>
  <c r="B36" i="4"/>
  <c r="B21" i="4"/>
  <c r="B38" i="4"/>
  <c r="B42" i="4"/>
  <c r="B18" i="4"/>
  <c r="B33" i="4"/>
  <c r="B39" i="4"/>
  <c r="B49" i="4" l="1"/>
  <c r="B24" i="4"/>
  <c r="C8" i="2"/>
  <c r="C19" i="2"/>
  <c r="B19" i="2" s="1"/>
  <c r="C7" i="2"/>
  <c r="C47" i="2"/>
  <c r="C38" i="2"/>
  <c r="C36" i="2"/>
  <c r="C41" i="2"/>
  <c r="C13" i="2"/>
  <c r="C29" i="2"/>
  <c r="C46" i="2"/>
  <c r="C17" i="2"/>
  <c r="C14" i="2"/>
  <c r="C22" i="2"/>
  <c r="C39" i="2"/>
  <c r="C40" i="2"/>
  <c r="C11" i="2"/>
  <c r="C25" i="2"/>
  <c r="C16" i="2"/>
  <c r="B37" i="2"/>
  <c r="C34" i="2"/>
  <c r="C20" i="2"/>
  <c r="C35" i="2"/>
  <c r="C9" i="2"/>
  <c r="C31" i="2"/>
  <c r="C32" i="2"/>
  <c r="C18" i="2"/>
  <c r="C28" i="2"/>
  <c r="C27" i="2"/>
  <c r="C44" i="2"/>
  <c r="C43" i="2"/>
  <c r="C48" i="2"/>
  <c r="C33" i="2"/>
  <c r="C30" i="2"/>
  <c r="C42" i="2"/>
  <c r="C21" i="2"/>
  <c r="C45" i="2"/>
  <c r="C26" i="2"/>
  <c r="C23" i="2"/>
  <c r="C15" i="2"/>
  <c r="B7" i="2" l="1"/>
  <c r="C24" i="2"/>
  <c r="B24" i="2" s="1"/>
  <c r="C49" i="2"/>
  <c r="B8" i="2"/>
  <c r="B30" i="2"/>
  <c r="B43" i="2"/>
  <c r="B32" i="2"/>
  <c r="B9" i="2"/>
  <c r="B20" i="2"/>
  <c r="B40" i="2"/>
  <c r="B17" i="2"/>
  <c r="B21" i="2"/>
  <c r="B18" i="2"/>
  <c r="B22" i="2"/>
  <c r="B29" i="2"/>
  <c r="B36" i="2"/>
  <c r="B44" i="2"/>
  <c r="B16" i="2"/>
  <c r="B47" i="2"/>
  <c r="B48" i="2"/>
  <c r="B28" i="2"/>
  <c r="B31" i="2"/>
  <c r="B34" i="2"/>
  <c r="B11" i="2"/>
  <c r="B39" i="2"/>
  <c r="B46" i="2"/>
  <c r="B13" i="2"/>
  <c r="B38" i="2"/>
  <c r="B15" i="2"/>
  <c r="B45" i="2"/>
  <c r="B42" i="2"/>
  <c r="B14" i="2"/>
  <c r="B41" i="2"/>
  <c r="B23" i="2"/>
  <c r="B26" i="2"/>
  <c r="B25" i="2"/>
  <c r="B27" i="2"/>
  <c r="B35" i="2"/>
  <c r="B33" i="2"/>
  <c r="B49" i="2" l="1"/>
</calcChain>
</file>

<file path=xl/sharedStrings.xml><?xml version="1.0" encoding="utf-8"?>
<sst xmlns="http://schemas.openxmlformats.org/spreadsheetml/2006/main" count="1010" uniqueCount="331">
  <si>
    <t xml:space="preserve">Оценка муниципальных образований по I - IV этапам </t>
  </si>
  <si>
    <t>Календарный период</t>
  </si>
  <si>
    <t>Итого по IV этапу</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</si>
  <si>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</si>
  <si>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</si>
  <si>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</si>
  <si>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</si>
  <si>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</si>
  <si>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</si>
  <si>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</si>
  <si>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Итого по I - IV этапам</t>
  </si>
  <si>
    <t>Городскте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</si>
  <si>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</si>
  <si>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</si>
  <si>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</si>
  <si>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</si>
  <si>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</si>
  <si>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</si>
  <si>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</si>
  <si>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</si>
  <si>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</si>
  <si>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</si>
  <si>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</si>
  <si>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</si>
  <si>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</si>
  <si>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</si>
  <si>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</si>
  <si>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</si>
  <si>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</si>
  <si>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</si>
  <si>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</si>
  <si>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</si>
  <si>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</si>
  <si>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</si>
  <si>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</si>
  <si>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</si>
  <si>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</si>
  <si>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</si>
  <si>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</si>
  <si>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</si>
  <si>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</si>
  <si>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</si>
  <si>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</si>
  <si>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</si>
  <si>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</si>
  <si>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</si>
  <si>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</si>
  <si>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</si>
  <si>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</si>
  <si>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</si>
  <si>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</si>
  <si>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</si>
  <si>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</si>
  <si>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Оценка муниципальных образований по IV этапу  «Составление проекта бюджета муниципального образования»</t>
  </si>
  <si>
    <t>IV этап. Составление проекта бюджета муниципального образования</t>
  </si>
  <si>
    <t>№ п/п</t>
  </si>
  <si>
    <t>Вопросы и варианты ответов</t>
  </si>
  <si>
    <t>Баллы</t>
  </si>
  <si>
    <t>8.</t>
  </si>
  <si>
    <t xml:space="preserve">Проект бюджета муниципального образования </t>
  </si>
  <si>
    <t>8.1</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</si>
  <si>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</si>
  <si>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</si>
  <si>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</si>
  <si>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</si>
  <si>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8.2</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</si>
  <si>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</si>
  <si>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</si>
  <si>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</si>
  <si>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</si>
  <si>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</si>
  <si>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</si>
  <si>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</si>
  <si>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</si>
  <si>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</si>
  <si>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</si>
  <si>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</si>
  <si>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</si>
  <si>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</si>
  <si>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</si>
  <si>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</si>
  <si>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</si>
  <si>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</si>
  <si>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</si>
  <si>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</si>
  <si>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t>
  </si>
  <si>
    <t xml:space="preserve">Опубликована  </t>
  </si>
  <si>
    <t>Не опубликована или не отвечает требованиям</t>
  </si>
  <si>
    <t>Итого баллов на IV этапе</t>
  </si>
  <si>
    <t xml:space="preserve">8.1. Проект решения о бюджете муниципального образования </t>
  </si>
  <si>
    <t>Комментарий:</t>
  </si>
  <si>
    <t>Формат
(указать формат документа)</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</si>
  <si>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</si>
  <si>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8.1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</si>
  <si>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</si>
  <si>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</si>
  <si>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</si>
  <si>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</si>
  <si>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</si>
  <si>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</si>
  <si>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</si>
  <si>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</si>
  <si>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</si>
  <si>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</si>
  <si>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Городские округа</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</si>
  <si>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</si>
  <si>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8.2</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</si>
  <si>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</si>
  <si>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Вопрос</t>
  </si>
  <si>
    <t>Оценка показателя 9.1</t>
  </si>
  <si>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</si>
  <si>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Оценка показателя 9.2</t>
  </si>
  <si>
    <t>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</si>
  <si>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Оценка показателя 9.3</t>
  </si>
  <si>
    <t>затрудненный поиск</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</si>
  <si>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 бюджете муниципального образования на очередной финансовый год (очередной финансовый год и плановый период), оценка показателя принимает значение 0 баллов.
</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</si>
  <si>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</si>
  <si>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Муниципальные округа</t>
  </si>
  <si>
    <t>Михайловский</t>
  </si>
  <si>
    <t>2025 год</t>
  </si>
  <si>
    <t xml:space="preserve"> 2025 год</t>
  </si>
  <si>
    <t>https://saratovmer.ru/budget/rubrics/4/2026.html</t>
  </si>
  <si>
    <t>http://saratovmer.ru/budget/rubrics/6/1310.html</t>
  </si>
  <si>
    <t>Word</t>
  </si>
  <si>
    <t>https://saratovmer.ru/news/176809</t>
  </si>
  <si>
    <t>PDF</t>
  </si>
  <si>
    <t>https://saratovmer.ru/news/177593/</t>
  </si>
  <si>
    <t>Word, Excel</t>
  </si>
  <si>
    <t>https://mihailovski.ru/byudzhet-mo/na-2026-2028-gody/resheniya-o-byudzhete-na-2026-2028-gody/2025/11/19170/</t>
  </si>
  <si>
    <t>https://mihailovski.ru/byudzhet-dlya-grazhdan/2025/11/19174/</t>
  </si>
  <si>
    <t>https://mihailovski.ru/news/2025/11/19185/</t>
  </si>
  <si>
    <t>https://mihailovski.ru/publichnye-slushaniya/2025/12/19325/</t>
  </si>
  <si>
    <t>Опубликован не в составе материалов к проекту решения о бюджете муниципального образования на очередной финансовый год</t>
  </si>
  <si>
    <t>https://mihailovski.ru/news/2025/05/15165/</t>
  </si>
  <si>
    <t>https://zatosvetly.gosuslugi.ru/upr-finansov/biudzhet/resheniyaobudzhete/g2026/novosti_7659.html</t>
  </si>
  <si>
    <t>https://zatosvetly.gosuslugi.ru/upr-finansov/biudzhet/budzhetdlyadgr/dokumenty_6452.html</t>
  </si>
  <si>
    <t>Web, Word</t>
  </si>
  <si>
    <t>https://zatosvetly.gosuslugi.ru/dlya-zhiteley/novosti-i-reportazhi/novosti_7756.html</t>
  </si>
  <si>
    <r>
      <t>Сообщение опубликовано, но не содержит информацию о том, где можно ознакомиться с проектом решения о бюджете.В составе информационных сообщений о проведении публичных слушаний в обязательном порядке должны быть указаны дата, время,</t>
    </r>
    <r>
      <rPr>
        <u/>
        <sz val="10"/>
        <rFont val="PT Astra Serif"/>
        <family val="1"/>
        <charset val="204"/>
      </rPr>
      <t xml:space="preserve"> </t>
    </r>
    <r>
      <rPr>
        <sz val="10"/>
        <rFont val="PT Astra Serif"/>
        <family val="1"/>
        <charset val="204"/>
      </rPr>
      <t xml:space="preserve">место </t>
    </r>
    <r>
      <rPr>
        <u/>
        <sz val="10"/>
        <rFont val="PT Astra Serif"/>
        <family val="1"/>
        <charset val="204"/>
      </rPr>
      <t>и порядок их проведения и определения результата</t>
    </r>
    <r>
      <rPr>
        <sz val="10"/>
        <rFont val="PT Astra Serif"/>
        <family val="1"/>
        <charset val="204"/>
      </rPr>
      <t xml:space="preserve">. </t>
    </r>
  </si>
  <si>
    <t>https://zatosvetly.gosuslugi.ru/upr-finansov/biudzhet/resheniyaobudzhete/g2026/</t>
  </si>
  <si>
    <t>https://shikhany.gosuslugi.ru/ofitsialno/dokumenty/vse-dokumenty_3524.html</t>
  </si>
  <si>
    <t>PDF, Word</t>
  </si>
  <si>
    <t>https://shikhany.gosuslugi.ru/ofitsialno/dokumenty/vse-dokumenty_3545.html</t>
  </si>
  <si>
    <t xml:space="preserve">Обратите внимание, ссылку нужно присылать на страницу, где размещен оцениваемый документ, а не просто на открытие документа. </t>
  </si>
  <si>
    <t>https://shikhany.gosuslugi.ru/dlya-zhiteley/poleznaya-informatsiya/poleznaya-informatsiya-novosti_2888.html</t>
  </si>
  <si>
    <t>https://shikhany.gosuslugi.ru/ofitsialno/dokumenty/vse-dokumenty_3578.html</t>
  </si>
  <si>
    <t>https://aleksandrovogajskij-r64.gosweb.gosuslugi.ru/ofitsialno/byudzhet-ekonomika-finansy/byudzhet-dokumenty/</t>
  </si>
  <si>
    <t>https://aleksandrovogajskij-r64.gosweb.gosuslugi.ru/ofitsialno/statistika/byudzhet-dlya-grazhdan/</t>
  </si>
  <si>
    <t>Отсутствует п.5, пункт  1 не  соответствует (отсутствуют показатели, характеризующие объем производства и состав населения в динамике),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t>
  </si>
  <si>
    <t>https://aleksandrovogajskij-r64.gosweb.gosuslugi.ru/varianty-glavnyh/title/novosti_118.html</t>
  </si>
  <si>
    <t>https://aleksandrovogajskij-r64.gosweb.gosuslugi.ru/varianty-glavnyh/title/novosti_119.html</t>
  </si>
  <si>
    <t>https://arkadak.gosuslugi.ru/ofitsialno/statistika/byudzhet-dlya-grazhdan/reshenie-o-byudzhete/byudzhet-2026-2028/</t>
  </si>
  <si>
    <t>Пункт  1 не  соответствует (отсутствуют показатели, характеризующие  состав и численность населения в динамике)</t>
  </si>
  <si>
    <t>https://arkadak.gosuslugi.ru/dlya-zhiteley/novosti-i-reportazhi/novosti_3548.html</t>
  </si>
  <si>
    <t>https://arkadak.gosuslugi.ru/dlya-zhiteley/novosti-i-reportazhi/?cur_cc=115&amp;curPos=380</t>
  </si>
  <si>
    <t>https://atkarsk-r64.gosweb.gosuslugi.ru/ofitsialno/finansovaya-deyatelnost/byudzhet-atkarskogo-munitsipalnogo-rayona/normativno-pravovye-dokumenty-po-byudzhetu/dokumenty-7_1750.html</t>
  </si>
  <si>
    <t>https://atkarsk-r64.gosweb.gosuslugi.ru/ofitsialno/finansovaya-deyatelnost/byudzhet-atkarskogo-munitsipalnogo-rayona/byudzhet-dlya-grazhdan/dokumenty-7_1752.html</t>
  </si>
  <si>
    <t>https://atkarsk-r64.gosweb.gosuslugi.ru/dlya-zhiteley/novosti-i-reportazhi/novosti_3325.html</t>
  </si>
  <si>
    <t>https://atkarsk-r64.gosweb.gosuslugi.ru/ofitsialno/finansovaya-deyatelnost/byudzhet-atkarskogo-munitsipalnogo-rayona/normativno-pravovye-dokumenty-po-byudzhetu/dokumenty-7_1793.html</t>
  </si>
  <si>
    <t>https://atkarsk-r64.gosweb.gosuslugi.ru/dlya-zhiteley/novosti-i-reportazhi/novosti_2404.html</t>
  </si>
  <si>
    <t>https://admbk.ru/administration/finansovoe-upravlenie/byudzhet/proekt-resheniya-byudzheta-na-2026-god-2027-2028.php?clear_cache=Y</t>
  </si>
  <si>
    <t>Web, Word, Excel</t>
  </si>
  <si>
    <t xml:space="preserve">Обратите внимание, необходимо предоставлять ссылку  на страницу прортала МР, где размещен запрашиваемый документ (https://admbk.ru/administration/finansovoe-upravlenie/byudzhet/byudzhet-dlya-grazhdan-rayona/)  </t>
  </si>
  <si>
    <t>https://admbk.ru/administration/finansovoe-upravlenie/byudzhet/byudzhet-dlya-grazhdan-munitsipalnykh-obrazovaniy/%D0%91%D1%8E%D0%B4%D0%B6%D0%B5%D1%82%20%D0%B4%D0%BB%D1%8F%20%D0%B3%D1%80%D0%B0%D0%B6%D0%B4%D0%B0%D0%BD%20%D0%BA%20%D0%BF%D1%80%D0%BE%D0%B5%D0%BA%D1%82%D1%83%20%D1%80%D0%B5%D1%88%D0%B5%D0%BD%D0%B8%D1%8F%20%D0%BE%20%D0%B1%D1%8E%D0%B4%D0%B6%D0%B5%D1%82%D0%B5%20%D0%91%D0%9A%D0%9C%D0%A0%20%D0%BD%D0%B0%202026-2028%20%D0%B3%D0%B3.pdf</t>
  </si>
  <si>
    <t>https://admbk.ru/news/o-byudzhete-bazarno-karabulakskogo-munitsipalnogo-rayona-saratovskoy-oblasti-na-2026-god-i-na-planov/</t>
  </si>
  <si>
    <t>https://admbk.ru/administration/finansovoe-upravlenie/byudzhet/%D0%9F%D1%80%D0%BE%D1%82%D0%BE%D0%BA%D0%BE%D0%BB%20%D0%BF%D1%83%D0%B1%D0%BB%D0%B8%D1%87%D0%BD%D1%8B%D1%85%20%D1%81%D0%BB%D1%83%D1%88%D0%B0%D0%BD%D0%B8%D0%B9.pdf</t>
  </si>
  <si>
    <t xml:space="preserve">Обратите внимание, необходимо предоставлять ссылку  на страницу прортала МР, где размещен запрашиваемый документ (https://admbk.ru/administration/finansovoe-upravlenie/byudzhet/proekt-byudzheta-bkmr-na-2026-2027gg)  </t>
  </si>
  <si>
    <t>http://balkomfin.ru/</t>
  </si>
  <si>
    <t>https://www.admbal.ru/news/publichnye-slushaniya-po-proektu-resheniya-sobraniya-balakovskogo-munitsipalnogo-rayona-o-rayonnom-b/</t>
  </si>
  <si>
    <t>http://balkomfin.ru/docs/board/sertificatos_20.pdf</t>
  </si>
  <si>
    <t>https://balashovskij-r64.gosweb.gosuslugi.ru/ofitsialno/struktura-munitsipalnogo-obrazovaniya/munitsipalnye-podvedomstvennye-organizatsii/komitet-po-finansam/rayonnyy-byudzhet/byudzhet-na-2026-planovyy-period-2027-2028/</t>
  </si>
  <si>
    <t>Обратите внимание, для быстрого поиска информации рекомендуем на главную страницу добавть баннер или быструю ссулку на тематический раздел «Районный бюджет»</t>
  </si>
  <si>
    <t>https://balashovskij-r64.gosweb.gosuslugi.ru/ofitsialno/struktura-munitsipalnogo-obrazovaniya/munitsipalnye-podvedomstvennye-organizatsii/komitet-po-finansam/rayonnyy-byudzhet/otkrytyy-byudzhet/byudzhet-dlya-grazhdan/</t>
  </si>
  <si>
    <t>https://balashovskij-r64.gosweb.gosuslugi.ru/dlya-zhiteley/novosti-i-reportazhi/novosti_4894.html</t>
  </si>
  <si>
    <t>https://balashovskij-r64.gosweb.gosuslugi.ru/ofitsialno/struktura-munitsipalnogo-obrazovaniya/munitsipalnye-podvedomstvennye-organizatsii/komitet-po-finansam/uchastie-v-federalnyh-i-regionalnyh-konkursah/ ; https://balashovskij-r64.gosweb.gosuslugi.ru/dlya-zhiteley/novosti-i-reportazhi/novosti_5115.html</t>
  </si>
  <si>
    <t>http://adm-baltay.ru/finansovoe-upravlenie/proekt-mestnogo-byudzheta-baltajskogo-municzipalnogo-rajona-na-2026-god-i-na-planovyj-period-2027-2028-godov/</t>
  </si>
  <si>
    <t>Ссылка предоставлена на решение  о проведении публичных слушаний, а не на информационное сообщение.</t>
  </si>
  <si>
    <t>http://вольск.рф</t>
  </si>
  <si>
    <t>Пункт 4 не соответствует (целевые показатели представлены не в динамике 2024-2028 гг)</t>
  </si>
  <si>
    <t>Обратите внимание, необходимо предоставлять ссылку  на страницу прортала МР, где размещен запрашиваемый документ, а не просто на главную страницу</t>
  </si>
  <si>
    <t>Обратите внимание, необходимо предоставлять ссылку  на страницу прортала МР, где размещен запрашиваемый документ, а не просто на главную страницу. Оцениваемая информация на сайте не найдена.</t>
  </si>
  <si>
    <t>http://вольск.рф/about/info/news</t>
  </si>
  <si>
    <t>Оцениваемая информация на сайте не найдена.</t>
  </si>
  <si>
    <t>https://voskresensk64.ru/administration/statistics/proekt-byudzheta/</t>
  </si>
  <si>
    <t>https://voskresensk64.ru/administration/statistics/Budget%20for%20citizens/2025-god/</t>
  </si>
  <si>
    <t>Отсутствуют п.1,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(финансирование представлено не в динамике 2024-2028, целевые показатели отсутствуют)</t>
  </si>
  <si>
    <t>https://voskresensk64.ru/meeting/mun-sobranie/documents/index.php</t>
  </si>
  <si>
    <t>По предоставленным ссылкам информационное сообщение отсутствует. На сайте также не найдено.</t>
  </si>
  <si>
    <t>https://budget.gov.ru/%D0%9D%D0%BE%D0%B2%D0%BE%D1%81%D1%82%D0%B8 ; https://voskresensk64.ru/meeting/mun-sobranie/documents/index.php</t>
  </si>
  <si>
    <t>https://voskresensk64.ru/info/news/15819/</t>
  </si>
  <si>
    <r>
      <t>В опубликованных сведениях в обязательном порядке должны быть указаны его наименование,</t>
    </r>
    <r>
      <rPr>
        <u/>
        <sz val="10"/>
        <rFont val="PT Astra Serif"/>
        <family val="1"/>
        <charset val="204"/>
      </rPr>
      <t xml:space="preserve"> организатор(-ы), сроки проведения,</t>
    </r>
    <r>
      <rPr>
        <sz val="10"/>
        <rFont val="PT Astra Serif"/>
        <family val="1"/>
        <charset val="204"/>
      </rPr>
      <t xml:space="preserve"> а также достигнутые результаты.</t>
    </r>
  </si>
  <si>
    <t>http://dergachi.sarmo.ru/sobranie-dergachevskogo-munitsipalnogo-rayona/resheniya-sobraniya-dergachevskogo-munitsipalnogo-rayona/</t>
  </si>
  <si>
    <t>Лишняя папка в архиве</t>
  </si>
  <si>
    <t>Обратите внимание, приложения размещены архивом ниже постановляющей части через документ. Рекомендуем размещать части одного документа подряд и без архива</t>
  </si>
  <si>
    <t>http://dergachi.sarmo.ru/byudzhet-dlya-grazhdan/</t>
  </si>
  <si>
    <t>http://dergachi.sarmo.ru/novosti/?PAGEN_1=3</t>
  </si>
  <si>
    <t>Обратите внимание, необходимо указыват ссылку на конкретное информационное сообщение, а не на ленту новостей</t>
  </si>
  <si>
    <t xml:space="preserve">В  документе отсутствует подпись должностного лица. Не соблюден формат размещения официального документа.  </t>
  </si>
  <si>
    <t>http://dergachi.sarmo.ru/novosti/?ELEMENT_ID=4776</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</si>
  <si>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t>
    </r>
    <r>
      <rPr>
        <u/>
        <sz val="10"/>
        <rFont val="PT Astra Serif"/>
        <family val="1"/>
        <charset val="204"/>
      </rPr>
      <t>бюджетной тематике</t>
    </r>
    <r>
      <rPr>
        <sz val="10"/>
        <rFont val="PT Astra Serif"/>
        <family val="1"/>
        <charset val="204"/>
      </rPr>
      <t xml:space="preserve"> на портале (сайте). Участие муниципалитета в номинациии «Градостроительная политика, обеспечение благоприятной среды жизнедеятельности населения и развитие жилищно-коммунального хозяйства» Всероссийского конкурса «Лучшая муниципальная практика» не подходит под критерий оценки.</t>
    </r>
  </si>
  <si>
    <t>http://duhovnitskoe.sarmo.ru/ispolnenie-byudzheta/byudzhet-2026/proekt-na-26.php</t>
  </si>
  <si>
    <t>http://duhovnitskoe.sarmo.ru/byudzhet-dlya-grazhdan/byudzhet-dlya-grazhdan</t>
  </si>
  <si>
    <t>http://duhovnitskoe.sarmo.ru/publichnye-slushaniya/?ELEMENT_ID=21535</t>
  </si>
  <si>
    <t>PNG</t>
  </si>
  <si>
    <t>http://duhovnitskoe.sarmo.ru/publichnye-slushaniya/?ELEMENT_ID=21554</t>
  </si>
  <si>
    <t>http://duhovnitskoe.ru/novosti/21654/</t>
  </si>
  <si>
    <t>https://ekaterinovka.gosuslugi.ru/deyatelnost/napravleniya-deyatelnosti/otkrytyy-byudzhet/</t>
  </si>
  <si>
    <t>PDF, Word, Excel</t>
  </si>
  <si>
    <t>Обратите внимание, постановляющую часть документа рекомендуется также размещать в формате, позволяющем повторное использование данных (например, Word)</t>
  </si>
  <si>
    <t>https://ekaterinovka.gosuslugi.ru/ofitsialno/statistika/byudzhet-dlya-grazhdan/</t>
  </si>
  <si>
    <t>https://ekaterinovka.gosuslugi.ru/dlya-zhiteley/novosti-informatsiya-reportazhi/novosti_1861.html</t>
  </si>
  <si>
    <t>https://adminemr.ru/byudzhet-i-finansy/byudzhet/PROEKTBUDJETA</t>
  </si>
  <si>
    <t>https://adminemr.ru/byudzhet-i-finansy/byudzhet-dlya-grazhdan/</t>
  </si>
  <si>
    <t>Обратите внимание, что в ряде таблиц не указаны единицы измерения финансовых показателей. Пункт 6 не соответствует (данные представлены не в динамике 2024-2028 гг)</t>
  </si>
  <si>
    <t>https://adminemr.ru/byudzhet-i-finansy/obshchestvennoe-uchastie/</t>
  </si>
  <si>
    <t xml:space="preserve">Сообщение не содержит информацию, где можно ознакомиться с  материалами  к проекту бюджета </t>
  </si>
  <si>
    <t xml:space="preserve">Отсутствует возможность скачать постановляющую часть проекта решения, опубликованного в формате Web. </t>
  </si>
  <si>
    <t>https://ivanteevka.sarmo.ru/byudzhet-dlya-grazhdan/byudzhet-dlya-grazhdan/2026/</t>
  </si>
  <si>
    <t>https://ivanteevka.sarmo.ru/novyy-razdel/?ELEMENT_ID=14819</t>
  </si>
  <si>
    <t>https://ivanteevka.sarmo.ru/byudzhet-dlya-grazhdan/proekt-byudzheta-dlya-grazhdan/proekt-resheniya-byudzheta-na-2026-god</t>
  </si>
  <si>
    <t>https://ivanteevka.sarmo.ru/novyy-razdel/?ELEMENT_ID=14902</t>
  </si>
  <si>
    <t>Ссылка не предоставлена, оцениваемая информация на сайте не обнаружена.</t>
  </si>
  <si>
    <t xml:space="preserve">http://kalininsk.sarmo.ru/otkrytyybyudzhet/proekty-byudzheta/proekty-byudzheta2026.php </t>
  </si>
  <si>
    <t xml:space="preserve">http://kalininsk.sarmo.ru/otkrytyybyudzhet/byudzhet-dlya-grazhdan/byudzhet-dlya-grazhdan2026.php </t>
  </si>
  <si>
    <t xml:space="preserve">http://kalininsk.sarmo.ru/otkrytyybyudzhet/2025/2025ob.php </t>
  </si>
  <si>
    <t>https://krasnoarmeysk64.gosuslugi.ru/ofitsialno/finansovaya-deyatelnost/byudzhet-krasnoarmeyskogo-munitsipalnogo-rayona/normativno-pravovye-dokumenty-po-byudzhetu/byudzhet-na-2026-2028-goda/</t>
  </si>
  <si>
    <t>2 лишние папки в архиве</t>
  </si>
  <si>
    <t>2 лишние папки в архиве, проект решени открывается 9-ым кликом</t>
  </si>
  <si>
    <t>Обратите внимание, для быстрого поиска информации рекомендуем на главную страницу добавить баннер или быструю ссылку на тематический раздел «Районный бюджет»</t>
  </si>
  <si>
    <t xml:space="preserve">Обратите внимание, для быстрого поиска информации рекомендуем на главную страницу добавить баннер или быструю ссылку на тематический раздел </t>
  </si>
  <si>
    <t>https://krasnoarmeysk64.gosuslugi.ru/ofitsialno/finansovaya-deyatelnost/byudzhet-krasnoarmeyskogo-munitsipalnogo-rayona/byudzhet-dlya-grazhdan/byudzhet-dlya-grazhdan-na-2026-2028/</t>
  </si>
  <si>
    <t>Пункты 2,3,4 и 6 не соответствуют (показатели представлены не в динамике 2024-2028 гг)</t>
  </si>
  <si>
    <t>https://krasnoarmeysk64.gosuslugi.ru/ofitsialno/struktura-munitsipalnogo-obrazovaniya/predstavitelnyy-organ/</t>
  </si>
  <si>
    <t xml:space="preserve">По предоставленной ссылке и на сайте информационное сообщение отсутствует. </t>
  </si>
  <si>
    <t>По указанной ссылке протокол публичных слушаний не найден. В составе материалов к проекту решения о бюджете документ, принятый по результатам публичных слушаний,  не опубликован</t>
  </si>
  <si>
    <t>https://krasnoarmeysk64.gosuslugi.ru/ofitsialno/struktura-munitsipalnogo-obrazovaniya/</t>
  </si>
  <si>
    <t>По предоставленной ссылке и на сайте информационное сообщение об участии муниципального образования в конкурсах бюджетной тематике не найдено.</t>
  </si>
  <si>
    <t>https://krasnokutskoe-r64.gosweb.gosuslugi.ru/ofitsialno/finansy/byudzhet-munitsipalnogo-rayona/</t>
  </si>
  <si>
    <t>https://krasnokutskoe-r64.gosweb.gosuslugi.ru/ofitsialno/finansy/byudzhet-munitsipalnogo-rayona/?cur_cc=1714&amp;curPos=40</t>
  </si>
  <si>
    <t>Пункт 4 не соответствует (финансирование и целевые показатели представлено не в динамике 2024-2028)</t>
  </si>
  <si>
    <t>https://krasnokutskoe-r64.gosweb.gosuslugi.ru/ofitsialno/finansy/novosti/</t>
  </si>
  <si>
    <t>В информационном сообщении отсутствует прямая ссылка на материалы к проекту бюджета (про сто указано, что на сайте администрации).</t>
  </si>
  <si>
    <t>https://adminkmr.ru/byudzhet/byudzhet-munitsipalnogo-rayona/byudzhet-rayona-2025.php</t>
  </si>
  <si>
    <t>https://lysogorskij-r64.gosweb.gosuslugi.ru/netcat/full.php?catalogue=1&amp;sub=460&amp;cc=2678&amp;message=1739</t>
  </si>
  <si>
    <t>Обратите внимание, по предоставленной ссылке просят пройти авторизацию. Оцениваемый документ найден на https://adminkmr.ru/byudzhet/byudzhet-munitsipalnogo-rayona/byudzhet-rayona-2025.php</t>
  </si>
  <si>
    <t>https://lysogorskij-r64.gosweb.gosuslugi.ru/glavnoe/byudzhet-munitsipalnogo-rayona/byudzhet-dlya-grazhdan/byudzhet-dlya-grazhdan_1800.html</t>
  </si>
  <si>
    <t>https://lysogorskij-r64.gosweb.gosuslugi.ru/glavnoe/byudzhet-munitsipalnogo-rayona/proekt-byudzheta/proekt-byudzheta_1773.html</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</si>
  <si>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t>
    </r>
    <r>
      <rPr>
        <sz val="10"/>
        <rFont val="PT Astra Serif"/>
        <family val="1"/>
        <charset val="204"/>
      </rPr>
      <t xml:space="preserve">. </t>
    </r>
  </si>
  <si>
    <t>https://lysogorskij-r64.gosweb.gosuslugi.ru/glavnoe/byudzhet-munitsipalnogo-rayona/proekt-byudzheta/proekt-byudzheta_1806.html</t>
  </si>
  <si>
    <r>
      <t xml:space="preserve">В целях оценки показателя учитывается публикация информации </t>
    </r>
    <r>
      <rPr>
        <u/>
        <sz val="10"/>
        <rFont val="PT Astra Serif"/>
        <family val="1"/>
        <charset val="204"/>
      </rPr>
      <t>об участии муниципального образования в федеральных или региональных конкурсах по бюджетной тематике</t>
    </r>
    <r>
      <rPr>
        <sz val="10"/>
        <rFont val="PT Astra Serif"/>
        <family val="1"/>
        <charset val="204"/>
      </rPr>
      <t xml:space="preserve"> на портале (сайте). Информационные сообщения о реализации инициативных проектов жителей не подходят под критерий оценки.</t>
    </r>
  </si>
  <si>
    <t>https://lysogorskij-r64.gosweb.gosuslugi.ru/dlya-zhiteley/novosti-i-reportazhi/novosti_2469.html ; https://lysogorskij-r64.gosweb.gosuslugi.ru/dlya-zhiteley/novosti-i-reportazhi/novosti_1798.html; https://lysogorskij-r64.gosweb.gosuslugi.ru/dlya-zhiteley/novosti-i-reportazhi/novosti_2016.html; https://lysogorskij-r64.gosweb.gosuslugi.ru/dlya-zhiteley/novosti-i-reportazhi/novosti_1973.html; https://lysogorskij-r64.gosweb.gosuslugi.ru/dlya-zhiteley/novosti-i-reportazhi/novosti_1864.html; https://lysogorskij-r64.gosweb.gosuslugi.ru/dlya-zhiteley/novosti-i-reportazhi/novosti_2107.html</t>
  </si>
  <si>
    <t>https://marksadm.ru/pr-but.html</t>
  </si>
  <si>
    <t>https://marksadm.ru/bdg-kf.html</t>
  </si>
  <si>
    <t>https://marksadm.ru/news/18908-publichnye-slushaniya.html</t>
  </si>
  <si>
    <t>https://marksadm.ru/ps-sl.html</t>
  </si>
  <si>
    <t>https://marksadm.ru/news/19399-komitet-finansov-administracii-marksovskogo-municipalnogo-rayona-priznan-pobeditelem-regionalnogo-konkursa-byudzhet-dlya-grazhdan-i-nagrazhden-diplomom-iii-stepeni.html</t>
  </si>
  <si>
    <t>http://www.nbfin.ru/resheniya_o_byudzhetah/novoburasskogo_municipal_nogo_rajona/proekt_resheniya_o_byudzhete/na_2026_god/</t>
  </si>
  <si>
    <t>http://www.nbfin.ru/byudzhet_dlya_grazhdan1/novoburasskij_municipal_nyj_rajon/2026_god/</t>
  </si>
  <si>
    <t>http://www.nbfin.ru/allnews/</t>
  </si>
  <si>
    <t>https://novouzenskij-r64.gosweb.gosuslugi.ru/ofitsialno/dokumenty/dokumenty-all_1407.html</t>
  </si>
  <si>
    <t>Рекомендовано создать раздел Бюджет , для более быстрого и удобного поиска информации о бюджете</t>
  </si>
  <si>
    <t>https://novouzenskij-r64.gosweb.gosuslugi.ru/ofitsialno/dokumenty/dokumenty-all_1382.html</t>
  </si>
  <si>
    <t>Размещена в разделе Документы, при этом на портале есть раздел Бюджет для граждан</t>
  </si>
  <si>
    <t>https://novouzensk.gosuslugi.ru/dlya-zhiteley/novosti-i-reportazhi/novosti_5137.html</t>
  </si>
  <si>
    <t>https://novouzensk.gosuslugi.ru/ofitsialno/dokumenty/dokumenty-all_1468.html</t>
  </si>
  <si>
    <t>https://ozinskij-r64.gosweb.gosuslugi.ru/deyatelnost/napravleniya-deyatelnosti/byudzhet/byudzhet-munitsipalnogo-rayona/</t>
  </si>
  <si>
    <t>https://ozinskij-r64.gosweb.gosuslugi.ru/deyatelnost/napravleniya-deyatelnosti/byudzhet/byudzhet-dlya-grazhdan/</t>
  </si>
  <si>
    <t>Обратите внимание, информационное сообщение предпочтительнее размещать в новостном блоке сайта</t>
  </si>
  <si>
    <t>По предоставленной ссылкеи нформационное сообщение отсутствует, найдено на https://adminkmr.ru/byudzhet/byudzhet-munitsipalnogo-rayona/byudzhet-rayona-2026/. Обратите внимание, информационное сообщение предпочтительнее размещать в новостном блоке сайта</t>
  </si>
  <si>
    <t>Информационное сообщение на сайте не найдено.</t>
  </si>
  <si>
    <t>https://www.перелюбский.рф/dokumenty/byudzhet-rayona/</t>
  </si>
  <si>
    <t>https://www.перелюбский.рф/dokumenty/byudzhet-dlya-grazhdan/</t>
  </si>
  <si>
    <t>https://www.перелюбский.рф/informatsiya-dlya-naseleniya/?PAGEN_1=2</t>
  </si>
  <si>
    <t>https://www.перелюбский.рф/novosti/6519/</t>
  </si>
  <si>
    <t>https://petrovskij-r64.gosweb.gosuslugi.ru/ofitsialno/struktura/munitsipalnye-podvedomstvennye-organizatsii/fin-upr/byudzhet-munitsipalnogo-rayona/dokumenty_17631.html</t>
  </si>
  <si>
    <t>https://petrovskij-r64.gosweb.gosuslugi.ru/ofitsialno/struktura/munitsipalnye-podvedomstvennye-organizatsii/fin-upr/byudzhet-munitsipalnogo-rayona/dokumenty_17630.html</t>
  </si>
  <si>
    <t>https://petrovsk64.ru/novosti/informatsiya/35741/</t>
  </si>
  <si>
    <t>https://petrovskij-r64.gosweb.gosuslugi.ru/ofitsialno/struktura/munitsipalnye-podvedomstvennye-organizatsii/fin-upr/byudzhet-munitsipalnogo-rayona/dokumenty_17819.html</t>
  </si>
  <si>
    <t xml:space="preserve">Предоставленная ссылка не открылась ни на одном устройстве. На сайте https://petrovskij-r64.gosweb.gosuslugi.ru/ информационное сообщение отсутствует. </t>
  </si>
  <si>
    <t>https://piterka.gosuslugi.ru/ofitsialno/statistika/byudzhet-piterskogo-munitsipalnogo-rayona/2026-god/dokumenty_2958.html</t>
  </si>
  <si>
    <t>https://piterka.gosuslugi.ru/ofitsialno/statistika/byudzhet-dlya-grazhdan/2026-god-planovyy-period-2027-2028-gg/</t>
  </si>
  <si>
    <t>Отсутствует пункт 5.</t>
  </si>
  <si>
    <t>https://piterka.gosuslugi.ru/dlya-zhiteley/novosti-i-reportazhi/novosti_1904.html</t>
  </si>
  <si>
    <t>https://piterka.gosuslugi.ru/ofitsialno/statistika/byudzhet-piterskogo-munitsipalnogo-rayona/2026-god/dokumenty_2961.html</t>
  </si>
  <si>
    <t xml:space="preserve">https://pugachev-adm.gosuslugi.ru/ofitsialno/byudzhet-rayona/proekt-byudzheta/2026-god/ </t>
  </si>
  <si>
    <t xml:space="preserve">https://pugachev-adm.gosuslugi.ru/ofitsialno/byudzhet-rayona/byudzhet-dlya-grazhdan/2026-god/ </t>
  </si>
  <si>
    <t xml:space="preserve">https://pugachev-adm.gosuslugi.ru/dlya-zhiteley/novosti/novosti_7117.html </t>
  </si>
  <si>
    <t xml:space="preserve">https://pugachev-adm.gosuslugi.ru/ofitsialno/byudzhet-rayona/materialy-i-dokumenty-k-proektu/2026-god/ </t>
  </si>
  <si>
    <t>http://rovnoe.sarmo.ru/2026god.php?clear_cache=Y</t>
  </si>
  <si>
    <t>http://rovnoe.sarmo.ru/byudzhet/byudzhet-dlyagrazhdan/</t>
  </si>
  <si>
    <t>Отсутствуют п.5,6, пункт 1 не  соответствует (отсутствуют показатели, характеризующие состав населения в динамике), пункт 2 не соответствует (показатели представлены не в динамике 2024-2028),  пункт 3 не соответствует (сведения о расходах не представлены по разделам и подразделам классификации расходов бюджета и не в динамике 2024-2028), пункт 4 не соответствует (финансирование представлено не в динамике 2024-2028, целевые показатели отсутствуют)</t>
  </si>
  <si>
    <t>http://rovnoe.sarmo.ru/obyavleniya.php</t>
  </si>
  <si>
    <t>http://romanovka.sarmo.ru/byudzhet-dlya-grazhdan/byudzhet-romanovskogo-munitsipalnogo-rayona/kharakteristika-utverzhdennogo-byudzheta/</t>
  </si>
  <si>
    <t>http://romanovka.sarmo.ru/byudzhet-dlya-grazhdan/byudzhet-romanovskogo-munitsipalnogo-rayona/byudzhet-dlya-grazhdan.php</t>
  </si>
  <si>
    <t>http://romanovka.sarmo.ru/?ELEMENT_ID=9481</t>
  </si>
  <si>
    <t>http://romanovka.sarmo.ru/?ELEMENT_ID=9191 ; http://romanovka.sarmo.ru/?ELEMENT_ID=9548</t>
  </si>
  <si>
    <t>https://rtishevo.sarmo.ru/finansovyy-organ/rtishchevskiy-munitsipalnyy-rayon/2026-god/proekt-byudzheta-rtishchevskogo-munitsipalnogo-rayona/</t>
  </si>
  <si>
    <t>https://rtishevo.sarmo.ru/finansovyy-organ/rtishchevskiy-munitsipalnyy-rayon/2026-god/byudzhet-dlya-grazhdan/</t>
  </si>
  <si>
    <t>https://rtishevo.sarmo.ru/finansovyy-organ/novosti/</t>
  </si>
  <si>
    <t>https://rtishevo.sarmo.ru/novosti/novosti/23385/</t>
  </si>
  <si>
    <t>https://sam-64gosuslugi.ru</t>
  </si>
  <si>
    <t>Обратите внимание, предоставленная ссылка не является рабочей. Корректный адрес - https://sam-64.gosuslugi.ru/. Оцениваемый документ найден на https://sam-64.gosuslugi.ru/ofitsialno/dokumenty/proekty-resheniy-munitsipalnogo-sobraniya/proekty-resheniy-munitsipalnogo-sobraniya_653.html , но в нутри архива с другими проектами. Поиск максимально затруднен. Рекомендуется размещать в тематический раздел «Бюджет»</t>
  </si>
  <si>
    <t>Обратите внимание, предоставленная ссылка не является рабочей. Корректный адрес - https://sam-64.gosuslugi.ru/. Оцениваемый документ не найден в тематическом разделе https://samojlovskij-r64.gosweb.gosuslugi.ru/ofitsialno/statistika/byudzhet-dlya-grazhdan/ и на сайте в целом</t>
  </si>
  <si>
    <t>Обратите внимание, предоставленная ссылка не является рабочей. Корректный адрес - https://sam-64.gosuslugi.ru/. Оцениваемая информация найдена на https://samojlovskij-r64.gosweb.gosuslugi.ru/ofitsialno/publichnye-slushaniya-obschestvennye-obsuzhdeniya/publichnye-slushaniya-po-proektu-mestnogo-byudzheta/</t>
  </si>
  <si>
    <r>
      <t>Обратите внимание, предоставленная ссылка не является рабочей. Корректный адрес - https://sam-64.gosuslugi.ru/. Оцениваемое сообщение найдено на https://samojlovskij-r64.gosweb.gosuslugi.ru/dlya-zhiteley/novosti-i-reportazhi/novosti_451.html. В составе информационных сообщений о проведении публичных слушаний в обязательном порядке должны быть указаны дата, время, место и</t>
    </r>
    <r>
      <rPr>
        <u/>
        <sz val="10"/>
        <rFont val="PT Astra Serif"/>
        <family val="1"/>
        <charset val="204"/>
      </rPr>
      <t xml:space="preserve"> порядок их проведения и определения результата, а также ссылка на обсуждаемый документ</t>
    </r>
  </si>
  <si>
    <t>https://stepnoe-adm.ru/administration/use-budget-funds/mestnyy-byudzhet/</t>
  </si>
  <si>
    <t>https://stepnoe-adm.ru/administration/use-budget-funds/byudzhet-dlya-grazhdan/</t>
  </si>
  <si>
    <t>https://stepnoe-adm.ru/news/?PAGEN_1=22</t>
  </si>
  <si>
    <t xml:space="preserve">Обратите внимание, необходимо указыват ссылку на конкретное информационное сообщение (https://stepnoe-adm.ru/news/publichnye-slushaniya-po-proektu-resheniya-munitsipalnogo-sobraniya-sovetskogo-munitsipalnogo-rayona2111/), а не на ленту новостей </t>
  </si>
  <si>
    <t> https://tatishhevskij-r64.gosweb.gosuslugi.ru/deyatelnost/napravleniya-deyatelnosti/ekonomika-i-finansy/byudzhet/</t>
  </si>
  <si>
    <t>https://tatishhevskij-r64.gosweb.gosuslugi.ru/deyatelnost/napravleniya-deyatelnosti/ekonomika-i-finansy/byudzhet/byudzhet-dlya-grazhdan/</t>
  </si>
  <si>
    <t xml:space="preserve">Не соблюден 10-дневный срок публикации бюджета (дата проведения публичных слушаний -  12.12.2025 , а дата последнего сохранения файла - 26.12.2025). </t>
  </si>
  <si>
    <t>По предоставленной ссылк еи на сайте оцениваемый документ отсутствует</t>
  </si>
  <si>
    <t>https://tatishhevskij-r64.gosweb.gosuslugi.ru/dlya-zhiteley/novosti-i-reportazhi/</t>
  </si>
  <si>
    <r>
      <t xml:space="preserve">Обратите внимание, необходимо указыват ссылку на конкретное информационное сообщение (https://tatishhevskij-r64.gosweb.gosuslugi.ru/dlya-zhiteley/novosti-i-reportazhi/novosti_6108.html), а не на ленту новостей. 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 а также прямая ссылка на обсуждаемый документ</t>
    </r>
  </si>
  <si>
    <t xml:space="preserve"> https://turkovskoe-r64.gosweb.gosuslugi.ru/deyatelnost/napravleniya-deyatelnosti/otkrytyy-byudzhet/proekt-byudzheta-turkovskogo-munitsipalnogo-rayona/2026-god/</t>
  </si>
  <si>
    <t xml:space="preserve"> https://turkovskoe-r64.gosweb.gosuslugi.ru/deyatelnost/napravleniya-deyatelnosti/otkrytyy-byudzhet/byudzhet-dlya-grazhdan/dokumenty_2099.html</t>
  </si>
  <si>
    <t>https://turkovskoe-r64.gosweb.gosuslugi.ru/deyatelnost/napravleniya-deyatelnosti/otkrytyy-byudzhet/obschestvennoe-uchastie/publichnye-slushaniy/</t>
  </si>
  <si>
    <t>https://turkovskoe-r64.gosweb.gosuslugi.ru/deyatelnost/napravleniya-deyatelnosti/otkrytyy-byudzhet/proekt-byudzheta-turkovskogo-munitsipalnogo-rayona/2026-god/</t>
  </si>
  <si>
    <t>https://turkovskoe-r64.gosweb.gosuslugi.ru/dlya-zhiteley/novosti-i-reportazhi/novosti-193_1099.html</t>
  </si>
  <si>
    <t>http://fedormr.ru/byudzhet/byudzhet-2026/</t>
  </si>
  <si>
    <t>Пункт 4 не соответствует (целевые показатели представлено не в динамике 2024-2028)</t>
  </si>
  <si>
    <t>http://fedormr.ru/novosti/?ELEMENT_ID=4521</t>
  </si>
  <si>
    <t>https://hvalynsksarmo.gosuslugi.ru/deyatelnost/napravleniya-deyatelnosti/byudzhet-i-finansy/proekt-byudzheta/</t>
  </si>
  <si>
    <t>https://hvalynsksarmo.gosuslugi.ru/deyatelnost/napravleniya-deyatelnosti/byudzhet-i-finansy/byudzhet-dlya-grazhden/</t>
  </si>
  <si>
    <t>https://hvalynsksarmo.gosuslugi.ru/deyatelnost/napravleniya-deyatelnosti/byudzhet-i-finansy/novosti/novosti_11.html</t>
  </si>
  <si>
    <t>www.engels-city.ru/publichnye-slushaniya</t>
  </si>
  <si>
    <t>www.engels-city.ru/byudzhet-dlya-grazhdan</t>
  </si>
  <si>
    <t>https://engels-city.ru/news-line/103116-v-zdanii-administratsii-sostoyatsya-publichnye-slushaniya-po-proektu-byudzheta</t>
  </si>
  <si>
    <t>https://engels-city.ru/publichnye-slushaniya</t>
  </si>
  <si>
    <t>https://engels-city.ru/informatsiya-o-konkursakh-po-byudzhetnoj-tematike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</si>
</sst>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3"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sz val="10"/>
      <name val="Arial"/>
      <family val="2"/>
      <charset val="204"/>
    </font>
    <font>
      <sz val="10"/>
      <color indexed="8"/>
      <name val="Arial"/>
      <family val="2"/>
      <charset val="204"/>
    </font>
    <font>
      <sz val="10"/>
      <name val="Arial Cyr"/>
      <charset val="204"/>
    </font>
    <font>
      <b/>
      <sz val="12"/>
      <color rgb="FF000000"/>
      <name val="PT Astra Serif"/>
      <family val="1"/>
      <charset val="204"/>
    </font>
    <font>
      <sz val="12"/>
      <color theme="1"/>
      <name val="PT Astra Serif"/>
      <family val="1"/>
      <charset val="204"/>
    </font>
    <font>
      <sz val="10"/>
      <color theme="1"/>
      <name val="PT Astra Serif"/>
      <family val="1"/>
      <charset val="204"/>
    </font>
    <font>
      <b/>
      <sz val="10"/>
      <name val="PT Astra Serif"/>
      <family val="1"/>
      <charset val="204"/>
    </font>
    <font>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i/>
      <sz val="10"/>
      <name val="PT Astra Serif"/>
      <family val="1"/>
      <charset val="204"/>
    </font>
    <font>
      <b/>
      <sz val="10"/>
      <color theme="1"/>
      <name val="PT Astra Serif"/>
      <family val="1"/>
      <charset val="204"/>
    </font>
    <font>
      <b/>
      <i/>
      <sz val="10"/>
      <color theme="1"/>
      <name val="PT Astra Serif"/>
      <family val="1"/>
      <charset val="204"/>
    </font>
    <font>
      <b/>
      <sz val="12"/>
      <name val="PT Astra Serif"/>
      <family val="1"/>
      <charset val="204"/>
    </font>
    <font>
      <u/>
      <sz val="10"/>
      <color theme="10"/>
      <name val="PT Astra Serif"/>
      <family val="1"/>
      <charset val="204"/>
    </font>
    <font>
      <sz val="11"/>
      <color theme="1"/>
      <name val="PT Astra Serif"/>
      <family val="1"/>
      <charset val="204"/>
    </font>
    <font>
      <i/>
      <sz val="10"/>
      <color theme="1"/>
      <name val="PT Astra Serif"/>
      <family val="1"/>
      <charset val="204"/>
    </font>
    <font>
      <b/>
      <sz val="10"/>
      <color rgb="FFC00000"/>
      <name val="PT Astra Serif"/>
      <family val="1"/>
      <charset val="204"/>
    </font>
    <font>
      <u/>
      <sz val="10"/>
      <name val="PT Astra Serif"/>
      <family val="1"/>
      <charset val="204"/>
    </font>
    <font>
      <b/>
      <sz val="12"/>
      <color theme="1"/>
      <name val="PT Astra Serif"/>
      <family val="1"/>
      <charset val="204"/>
    </font>
    <font>
      <sz val="10"/>
      <color rgb="FF000000"/>
      <name val="PT Astra Serif"/>
      <family val="1"/>
      <charset val="204"/>
    </font>
    <font>
      <b/>
      <sz val="10"/>
      <color rgb="FF000000"/>
      <name val="PT Astra Serif"/>
      <family val="1"/>
      <charset val="204"/>
    </font>
    <font>
      <sz val="10"/>
      <color rgb="FFC00000"/>
      <name val="PT Astra Serif"/>
      <family val="1"/>
      <charset val="204"/>
    </font>
    <font>
      <i/>
      <sz val="10"/>
      <color rgb="FFC00000"/>
      <name val="PT Astra Serif"/>
      <family val="1"/>
      <charset val="204"/>
    </font>
    <font>
      <sz val="10"/>
      <color theme="1"/>
      <name val="Times New Roman"/>
      <family val="1"/>
      <charset val="204"/>
    </font>
    <font>
      <b/>
      <u/>
      <sz val="10"/>
      <name val="PT Astra Serif"/>
      <family val="1"/>
      <charset val="204"/>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11">
    <xf numFmtId="0" fontId="0" fillId="0" borderId="0"/>
    <xf numFmtId="0" fontId="3" fillId="0" borderId="0"/>
    <xf numFmtId="0" fontId="4" fillId="0" borderId="0" applyNumberFormat="0" applyFill="0" applyBorder="0" applyAlignment="0" applyProtection="0"/>
    <xf numFmtId="165" fontId="5" fillId="7" borderId="8">
      <alignment horizontal="right" vertical="top" shrinkToFit="1"/>
    </xf>
    <xf numFmtId="0" fontId="6" fillId="0" borderId="0"/>
    <xf numFmtId="0" fontId="7" fillId="0" borderId="0"/>
    <xf numFmtId="0" fontId="8"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205">
    <xf numFmtId="0" fontId="0" fillId="0" borderId="0" xfId="0"/>
    <xf numFmtId="0" fontId="11" fillId="0" borderId="0" xfId="0" applyFont="1"/>
    <xf numFmtId="0" fontId="11"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5" fillId="0" borderId="0" xfId="0" applyFont="1"/>
    <xf numFmtId="0" fontId="13" fillId="0" borderId="0" xfId="0" applyFont="1"/>
    <xf numFmtId="0" fontId="18" fillId="0" borderId="0" xfId="0" applyFont="1" applyAlignment="1">
      <alignment horizontal="left" vertical="center"/>
    </xf>
    <xf numFmtId="0" fontId="13" fillId="3" borderId="2" xfId="0" applyFont="1" applyFill="1" applyBorder="1" applyAlignment="1">
      <alignment horizontal="center" vertical="center" wrapText="1"/>
    </xf>
    <xf numFmtId="0" fontId="12" fillId="4" borderId="1" xfId="0" applyFont="1" applyFill="1" applyBorder="1" applyAlignment="1">
      <alignment vertical="center"/>
    </xf>
    <xf numFmtId="0" fontId="12" fillId="4" borderId="1" xfId="0" applyFont="1" applyFill="1" applyBorder="1" applyAlignment="1">
      <alignment vertical="center" wrapText="1"/>
    </xf>
    <xf numFmtId="164" fontId="12" fillId="4" borderId="1" xfId="0" applyNumberFormat="1" applyFont="1" applyFill="1" applyBorder="1" applyAlignment="1">
      <alignment horizontal="center" vertical="center" wrapText="1"/>
    </xf>
    <xf numFmtId="0" fontId="11" fillId="5" borderId="0" xfId="0" applyFont="1" applyFill="1"/>
    <xf numFmtId="0" fontId="13" fillId="5" borderId="0" xfId="0" applyFont="1" applyFill="1"/>
    <xf numFmtId="0" fontId="21" fillId="0" borderId="1" xfId="2" applyFont="1" applyBorder="1" applyAlignment="1">
      <alignment horizontal="left" vertical="center" wrapText="1"/>
    </xf>
    <xf numFmtId="0" fontId="21" fillId="0" borderId="1" xfId="2" applyFont="1" applyBorder="1" applyAlignment="1">
      <alignment vertical="center" wrapText="1"/>
    </xf>
    <xf numFmtId="0" fontId="20" fillId="0" borderId="0" xfId="0" applyFont="1" applyAlignment="1">
      <alignment vertical="center"/>
    </xf>
    <xf numFmtId="0" fontId="18" fillId="0" borderId="0" xfId="0" applyFont="1" applyAlignment="1">
      <alignment vertical="center" wrapText="1"/>
    </xf>
    <xf numFmtId="0" fontId="22" fillId="0" borderId="0" xfId="0" applyFont="1"/>
    <xf numFmtId="0" fontId="17" fillId="0" borderId="0" xfId="0" applyFont="1" applyAlignment="1">
      <alignment horizontal="left" vertical="center"/>
    </xf>
    <xf numFmtId="0" fontId="18" fillId="0" borderId="0" xfId="0" applyFont="1" applyAlignment="1">
      <alignment horizontal="left" wrapText="1"/>
    </xf>
    <xf numFmtId="0" fontId="18" fillId="0" borderId="0" xfId="0" applyFont="1" applyAlignment="1">
      <alignment horizontal="left" vertical="center" wrapText="1"/>
    </xf>
    <xf numFmtId="0" fontId="23" fillId="0" borderId="0" xfId="0" applyFont="1" applyAlignment="1">
      <alignment horizontal="center"/>
    </xf>
    <xf numFmtId="1" fontId="12" fillId="6" borderId="1" xfId="0" applyNumberFormat="1" applyFont="1" applyFill="1" applyBorder="1" applyAlignment="1">
      <alignment horizontal="right" vertical="center"/>
    </xf>
    <xf numFmtId="0" fontId="12" fillId="6" borderId="1" xfId="0" applyFont="1" applyFill="1" applyBorder="1" applyAlignment="1">
      <alignment vertical="center"/>
    </xf>
    <xf numFmtId="0" fontId="24" fillId="6" borderId="1" xfId="0" applyFont="1" applyFill="1" applyBorder="1" applyAlignment="1">
      <alignment horizontal="left" vertical="center"/>
    </xf>
    <xf numFmtId="0" fontId="13" fillId="6" borderId="1" xfId="0" applyFont="1" applyFill="1" applyBorder="1" applyAlignment="1">
      <alignment horizontal="left" vertical="center"/>
    </xf>
    <xf numFmtId="164" fontId="13" fillId="6" borderId="1" xfId="0" applyNumberFormat="1" applyFont="1" applyFill="1" applyBorder="1" applyAlignment="1">
      <alignment horizontal="center" vertical="center"/>
    </xf>
    <xf numFmtId="2" fontId="25" fillId="6" borderId="1" xfId="2" applyNumberFormat="1" applyFont="1" applyFill="1" applyBorder="1" applyAlignment="1">
      <alignment horizontal="left" vertical="center"/>
    </xf>
    <xf numFmtId="0" fontId="11" fillId="6" borderId="1" xfId="0" applyFont="1" applyFill="1" applyBorder="1"/>
    <xf numFmtId="1" fontId="13" fillId="0" borderId="1" xfId="0" applyNumberFormat="1" applyFont="1" applyBorder="1" applyAlignment="1">
      <alignment horizontal="center" vertical="center"/>
    </xf>
    <xf numFmtId="0" fontId="13" fillId="3" borderId="1" xfId="0" applyFont="1" applyFill="1" applyBorder="1" applyAlignment="1">
      <alignment vertical="center"/>
    </xf>
    <xf numFmtId="165" fontId="13" fillId="3" borderId="1" xfId="0" applyNumberFormat="1" applyFont="1" applyFill="1" applyBorder="1" applyAlignment="1">
      <alignment horizontal="left" vertical="center" wrapText="1"/>
    </xf>
    <xf numFmtId="0" fontId="13" fillId="0" borderId="1" xfId="0" applyFont="1" applyBorder="1" applyAlignment="1">
      <alignment horizontal="center" vertical="center"/>
    </xf>
    <xf numFmtId="0" fontId="13" fillId="3"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xf>
    <xf numFmtId="0" fontId="13" fillId="3" borderId="1" xfId="0" applyFont="1" applyFill="1" applyBorder="1" applyAlignment="1">
      <alignment horizontal="center" vertical="center"/>
    </xf>
    <xf numFmtId="2" fontId="13" fillId="0" borderId="1" xfId="0" applyNumberFormat="1" applyFont="1" applyBorder="1" applyAlignment="1">
      <alignment horizontal="center" vertical="center"/>
    </xf>
    <xf numFmtId="0" fontId="13" fillId="3" borderId="1" xfId="0" applyFont="1" applyFill="1" applyBorder="1" applyAlignment="1">
      <alignment horizontal="left" vertical="center" wrapText="1"/>
    </xf>
    <xf numFmtId="0" fontId="12" fillId="3" borderId="1" xfId="0" applyFont="1" applyFill="1" applyBorder="1" applyAlignment="1">
      <alignment horizontal="center" vertical="center"/>
    </xf>
    <xf numFmtId="1" fontId="12" fillId="6" borderId="1" xfId="0" applyNumberFormat="1" applyFont="1" applyFill="1" applyBorder="1" applyAlignment="1">
      <alignment horizontal="center" vertical="center"/>
    </xf>
    <xf numFmtId="0" fontId="12" fillId="6" borderId="1" xfId="0" applyFont="1" applyFill="1" applyBorder="1" applyAlignment="1">
      <alignment horizontal="center" vertical="center"/>
    </xf>
    <xf numFmtId="1" fontId="12" fillId="6" borderId="1" xfId="0" applyNumberFormat="1" applyFont="1" applyFill="1" applyBorder="1" applyAlignment="1">
      <alignment horizontal="left" vertical="center" wrapText="1"/>
    </xf>
    <xf numFmtId="0" fontId="13" fillId="6" borderId="1" xfId="0" applyFont="1" applyFill="1" applyBorder="1"/>
    <xf numFmtId="1" fontId="13" fillId="3" borderId="1" xfId="0" applyNumberFormat="1" applyFont="1" applyFill="1" applyBorder="1" applyAlignment="1">
      <alignment horizontal="center" vertical="center"/>
    </xf>
    <xf numFmtId="0" fontId="15" fillId="3" borderId="1" xfId="0" applyFont="1" applyFill="1" applyBorder="1" applyAlignment="1">
      <alignment horizontal="left" vertical="center" wrapText="1"/>
    </xf>
    <xf numFmtId="1" fontId="13" fillId="3" borderId="1" xfId="0" applyNumberFormat="1" applyFont="1" applyFill="1" applyBorder="1" applyAlignment="1">
      <alignment horizontal="left" vertical="center" wrapText="1"/>
    </xf>
    <xf numFmtId="0" fontId="15" fillId="0" borderId="0" xfId="0" applyFont="1" applyFill="1"/>
    <xf numFmtId="1" fontId="15" fillId="3" borderId="1" xfId="0" applyNumberFormat="1"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xf>
    <xf numFmtId="0" fontId="12" fillId="0" borderId="0" xfId="0" applyFont="1" applyAlignment="1">
      <alignment horizontal="right"/>
    </xf>
    <xf numFmtId="0" fontId="18" fillId="3" borderId="0" xfId="0" applyFont="1" applyFill="1"/>
    <xf numFmtId="0" fontId="11" fillId="0" borderId="0" xfId="0" applyFont="1" applyAlignment="1">
      <alignment vertical="center"/>
    </xf>
    <xf numFmtId="0" fontId="18" fillId="0" borderId="0" xfId="0" applyFont="1"/>
    <xf numFmtId="4" fontId="12" fillId="0" borderId="0" xfId="0" applyNumberFormat="1" applyFont="1" applyAlignment="1">
      <alignment horizontal="right"/>
    </xf>
    <xf numFmtId="4" fontId="11" fillId="0" borderId="0" xfId="0" applyNumberFormat="1" applyFont="1"/>
    <xf numFmtId="4" fontId="18" fillId="0" borderId="0" xfId="0" applyNumberFormat="1" applyFont="1"/>
    <xf numFmtId="0" fontId="18" fillId="0" borderId="0" xfId="0" applyFont="1" applyAlignment="1">
      <alignment horizontal="center" vertical="center"/>
    </xf>
    <xf numFmtId="164" fontId="14" fillId="2" borderId="1" xfId="1" applyNumberFormat="1" applyFont="1" applyFill="1" applyBorder="1" applyAlignment="1">
      <alignment horizontal="center" vertical="center"/>
    </xf>
    <xf numFmtId="165" fontId="12" fillId="4" borderId="1"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26" fillId="3" borderId="0" xfId="0" applyFont="1" applyFill="1" applyBorder="1" applyAlignment="1">
      <alignment horizontal="center" vertical="center"/>
    </xf>
    <xf numFmtId="49" fontId="28" fillId="6" borderId="1" xfId="0" applyNumberFormat="1" applyFont="1" applyFill="1" applyBorder="1" applyAlignment="1">
      <alignment horizontal="center" vertical="center" wrapText="1"/>
    </xf>
    <xf numFmtId="49" fontId="28" fillId="6" borderId="1" xfId="0" applyNumberFormat="1" applyFont="1" applyFill="1" applyBorder="1" applyAlignment="1">
      <alignment vertical="center" wrapText="1"/>
    </xf>
    <xf numFmtId="0" fontId="28" fillId="6" borderId="1" xfId="0" applyNumberFormat="1" applyFont="1" applyFill="1" applyBorder="1" applyAlignment="1">
      <alignment horizontal="center" vertical="center" wrapText="1"/>
    </xf>
    <xf numFmtId="0" fontId="11" fillId="2" borderId="4" xfId="0" applyFont="1" applyFill="1" applyBorder="1" applyAlignment="1">
      <alignment vertical="center" wrapText="1"/>
    </xf>
    <xf numFmtId="0" fontId="23" fillId="2" borderId="6" xfId="0" applyFont="1" applyFill="1" applyBorder="1" applyAlignment="1">
      <alignment vertical="top" wrapText="1"/>
    </xf>
    <xf numFmtId="49" fontId="27" fillId="0" borderId="1" xfId="0" applyNumberFormat="1" applyFont="1" applyBorder="1" applyAlignment="1">
      <alignment horizontal="center" vertical="center" wrapText="1"/>
    </xf>
    <xf numFmtId="0" fontId="11" fillId="0" borderId="6" xfId="0" applyFont="1" applyBorder="1" applyAlignment="1">
      <alignment horizontal="left" vertical="center" wrapText="1" indent="1"/>
    </xf>
    <xf numFmtId="0" fontId="27" fillId="0" borderId="1" xfId="0" applyFont="1" applyBorder="1" applyAlignment="1">
      <alignment horizontal="center" vertical="center" wrapText="1"/>
    </xf>
    <xf numFmtId="0" fontId="11" fillId="0" borderId="1" xfId="0" applyFont="1" applyBorder="1" applyAlignment="1">
      <alignment horizontal="left" vertical="center" wrapText="1" indent="1"/>
    </xf>
    <xf numFmtId="49" fontId="27" fillId="3" borderId="1" xfId="0" applyNumberFormat="1" applyFont="1" applyFill="1" applyBorder="1" applyAlignment="1">
      <alignment horizontal="center" vertical="center" wrapText="1"/>
    </xf>
    <xf numFmtId="49" fontId="28" fillId="6" borderId="4" xfId="0" applyNumberFormat="1" applyFont="1" applyFill="1" applyBorder="1" applyAlignment="1">
      <alignment horizontal="center" vertical="center" wrapText="1"/>
    </xf>
    <xf numFmtId="49" fontId="27" fillId="0" borderId="1" xfId="0" applyNumberFormat="1" applyFont="1" applyBorder="1" applyAlignment="1">
      <alignment vertical="center" wrapText="1"/>
    </xf>
    <xf numFmtId="0" fontId="23" fillId="2" borderId="6" xfId="0" applyFont="1" applyFill="1" applyBorder="1" applyAlignment="1">
      <alignment vertical="center" wrapText="1"/>
    </xf>
    <xf numFmtId="0" fontId="18" fillId="6" borderId="1" xfId="0" applyFont="1" applyFill="1" applyBorder="1"/>
    <xf numFmtId="1" fontId="18" fillId="6" borderId="1" xfId="0" applyNumberFormat="1" applyFont="1" applyFill="1" applyBorder="1" applyAlignment="1">
      <alignment horizontal="center"/>
    </xf>
    <xf numFmtId="0" fontId="26" fillId="0" borderId="0" xfId="0" applyFont="1" applyAlignment="1">
      <alignment vertical="center"/>
    </xf>
    <xf numFmtId="0" fontId="23" fillId="0" borderId="0" xfId="0" applyFont="1" applyAlignment="1">
      <alignment horizontal="left" vertical="center"/>
    </xf>
    <xf numFmtId="2" fontId="13" fillId="3" borderId="1" xfId="0" applyNumberFormat="1" applyFont="1" applyFill="1" applyBorder="1" applyAlignment="1">
      <alignment horizontal="center" vertical="center" wrapText="1"/>
    </xf>
    <xf numFmtId="164" fontId="13" fillId="6" borderId="1" xfId="0" applyNumberFormat="1" applyFont="1" applyFill="1" applyBorder="1" applyAlignment="1">
      <alignment horizontal="left" vertical="center"/>
    </xf>
    <xf numFmtId="164" fontId="13" fillId="6" borderId="1" xfId="0" applyNumberFormat="1" applyFont="1" applyFill="1" applyBorder="1" applyAlignment="1">
      <alignment horizontal="left" vertical="center" wrapText="1"/>
    </xf>
    <xf numFmtId="0" fontId="15" fillId="5" borderId="0" xfId="0" applyFont="1" applyFill="1"/>
    <xf numFmtId="1" fontId="13" fillId="0" borderId="1" xfId="0" applyNumberFormat="1" applyFont="1" applyFill="1" applyBorder="1" applyAlignment="1">
      <alignment horizontal="center" vertical="center"/>
    </xf>
    <xf numFmtId="0" fontId="13" fillId="0" borderId="1" xfId="0" applyFont="1" applyFill="1" applyBorder="1" applyAlignment="1">
      <alignment vertical="center"/>
    </xf>
    <xf numFmtId="0" fontId="13" fillId="0" borderId="1" xfId="0" applyFont="1" applyFill="1" applyBorder="1" applyAlignment="1">
      <alignment horizontal="center" vertical="center" wrapText="1"/>
    </xf>
    <xf numFmtId="164" fontId="13" fillId="0" borderId="1" xfId="0" applyNumberFormat="1" applyFont="1" applyFill="1" applyBorder="1" applyAlignment="1">
      <alignment horizontal="center" vertical="center"/>
    </xf>
    <xf numFmtId="0" fontId="18" fillId="0" borderId="0" xfId="0" applyFont="1" applyAlignment="1">
      <alignment horizontal="right"/>
    </xf>
    <xf numFmtId="0" fontId="13" fillId="3" borderId="0" xfId="0" applyFont="1" applyFill="1" applyBorder="1" applyAlignment="1">
      <alignment horizontal="left" vertical="center" wrapText="1"/>
    </xf>
    <xf numFmtId="4" fontId="18" fillId="0" borderId="0" xfId="0" applyNumberFormat="1" applyFont="1" applyAlignment="1">
      <alignment horizontal="right"/>
    </xf>
    <xf numFmtId="0" fontId="18" fillId="0" borderId="0" xfId="0" applyFont="1" applyAlignment="1">
      <alignment vertical="center"/>
    </xf>
    <xf numFmtId="0" fontId="29" fillId="0" borderId="0" xfId="0" applyFont="1"/>
    <xf numFmtId="0" fontId="24" fillId="0" borderId="0" xfId="0" applyFont="1" applyAlignment="1">
      <alignment horizontal="center" vertical="center"/>
    </xf>
    <xf numFmtId="0" fontId="30" fillId="0" borderId="0" xfId="0" applyFont="1" applyAlignment="1">
      <alignment horizontal="center"/>
    </xf>
    <xf numFmtId="0" fontId="24" fillId="6" borderId="1" xfId="0" applyFont="1" applyFill="1" applyBorder="1" applyAlignment="1">
      <alignment horizontal="center" vertical="center"/>
    </xf>
    <xf numFmtId="1" fontId="13" fillId="6" borderId="1" xfId="0" applyNumberFormat="1" applyFont="1" applyFill="1" applyBorder="1" applyAlignment="1">
      <alignment horizontal="center" vertical="center"/>
    </xf>
    <xf numFmtId="1" fontId="12" fillId="6" borderId="1" xfId="0" applyNumberFormat="1" applyFont="1" applyFill="1" applyBorder="1" applyAlignment="1">
      <alignment horizontal="center" vertical="center" wrapText="1"/>
    </xf>
    <xf numFmtId="0" fontId="11" fillId="0" borderId="0" xfId="0" applyFont="1" applyFill="1"/>
    <xf numFmtId="0" fontId="29" fillId="0" borderId="0" xfId="0" applyFont="1" applyFill="1"/>
    <xf numFmtId="1" fontId="13" fillId="3" borderId="1" xfId="0" applyNumberFormat="1" applyFont="1" applyFill="1" applyBorder="1" applyAlignment="1">
      <alignment horizontal="center" vertical="center" wrapText="1"/>
    </xf>
    <xf numFmtId="1" fontId="16" fillId="6" borderId="1" xfId="0" applyNumberFormat="1" applyFont="1" applyFill="1" applyBorder="1" applyAlignment="1">
      <alignment horizontal="left" vertical="center" wrapText="1"/>
    </xf>
    <xf numFmtId="0" fontId="15" fillId="3" borderId="0" xfId="0" applyFont="1" applyFill="1"/>
    <xf numFmtId="1" fontId="13" fillId="3" borderId="1" xfId="2" applyNumberFormat="1" applyFont="1" applyFill="1" applyBorder="1" applyAlignment="1">
      <alignment horizontal="left" vertical="center" wrapText="1"/>
    </xf>
    <xf numFmtId="0" fontId="13" fillId="3" borderId="0" xfId="0" applyFont="1" applyFill="1"/>
    <xf numFmtId="0" fontId="25" fillId="0" borderId="1" xfId="2" applyFont="1" applyBorder="1" applyAlignment="1">
      <alignment horizontal="left" vertical="center" wrapText="1"/>
    </xf>
    <xf numFmtId="2" fontId="13" fillId="0" borderId="1" xfId="0" applyNumberFormat="1" applyFont="1" applyBorder="1" applyAlignment="1">
      <alignment horizontal="center" vertical="center" wrapText="1"/>
    </xf>
    <xf numFmtId="4" fontId="18" fillId="0" borderId="0" xfId="0" applyNumberFormat="1" applyFont="1" applyAlignment="1">
      <alignment horizontal="left" vertical="center"/>
    </xf>
    <xf numFmtId="1" fontId="12" fillId="3" borderId="1" xfId="0" applyNumberFormat="1" applyFont="1" applyFill="1" applyBorder="1" applyAlignment="1">
      <alignment horizontal="left" vertical="center" wrapText="1"/>
    </xf>
    <xf numFmtId="0" fontId="27" fillId="0" borderId="0" xfId="0" applyFont="1"/>
    <xf numFmtId="0" fontId="29" fillId="0" borderId="0" xfId="0" applyFont="1" applyAlignment="1">
      <alignment vertical="top"/>
    </xf>
    <xf numFmtId="0" fontId="11" fillId="0" borderId="0" xfId="0" applyFont="1" applyAlignment="1">
      <alignment vertical="top"/>
    </xf>
    <xf numFmtId="1" fontId="25" fillId="3" borderId="1" xfId="2" applyNumberFormat="1" applyFont="1" applyFill="1" applyBorder="1" applyAlignment="1">
      <alignment horizontal="left" vertical="center" wrapText="1"/>
    </xf>
    <xf numFmtId="0" fontId="13" fillId="0" borderId="0" xfId="0" applyFont="1" applyFill="1"/>
    <xf numFmtId="4" fontId="18" fillId="0" borderId="0" xfId="0" applyNumberFormat="1" applyFont="1" applyAlignment="1">
      <alignment vertical="center"/>
    </xf>
    <xf numFmtId="4" fontId="13" fillId="0" borderId="1" xfId="0" applyNumberFormat="1" applyFont="1" applyBorder="1" applyAlignment="1">
      <alignment horizontal="center" vertical="center"/>
    </xf>
    <xf numFmtId="4" fontId="13" fillId="3" borderId="1" xfId="0" applyNumberFormat="1" applyFont="1" applyFill="1" applyBorder="1" applyAlignment="1">
      <alignment horizontal="center" vertical="center"/>
    </xf>
    <xf numFmtId="0" fontId="12" fillId="0" borderId="0" xfId="0" applyFont="1"/>
    <xf numFmtId="165" fontId="13" fillId="3"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4" fontId="15" fillId="4" borderId="1" xfId="1" applyNumberFormat="1" applyFont="1" applyFill="1" applyBorder="1" applyAlignment="1">
      <alignment horizontal="center" vertical="center"/>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2" fillId="0" borderId="1" xfId="0" applyFont="1" applyFill="1" applyBorder="1" applyAlignment="1">
      <alignment horizontal="center" vertical="center"/>
    </xf>
    <xf numFmtId="0" fontId="31" fillId="0" borderId="0" xfId="0" applyFont="1"/>
    <xf numFmtId="0" fontId="1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164" fontId="13" fillId="3" borderId="3" xfId="0" applyNumberFormat="1" applyFont="1" applyFill="1" applyBorder="1" applyAlignment="1">
      <alignment horizontal="center" vertical="center"/>
    </xf>
    <xf numFmtId="1" fontId="13" fillId="3" borderId="5" xfId="0" applyNumberFormat="1" applyFont="1" applyFill="1" applyBorder="1" applyAlignment="1">
      <alignment horizontal="left" vertical="center" wrapText="1"/>
    </xf>
    <xf numFmtId="0" fontId="13" fillId="3" borderId="5" xfId="0" applyFont="1" applyFill="1" applyBorder="1" applyAlignment="1">
      <alignment horizontal="left" vertical="center" wrapText="1"/>
    </xf>
    <xf numFmtId="1" fontId="15" fillId="3" borderId="1" xfId="2" applyNumberFormat="1" applyFont="1" applyFill="1" applyBorder="1" applyAlignment="1">
      <alignment horizontal="left" vertical="center" wrapText="1"/>
    </xf>
    <xf numFmtId="1" fontId="15" fillId="3" borderId="5" xfId="0" applyNumberFormat="1" applyFont="1" applyFill="1" applyBorder="1" applyAlignment="1">
      <alignment horizontal="left" vertical="center" wrapText="1"/>
    </xf>
    <xf numFmtId="0" fontId="15" fillId="3" borderId="5" xfId="0" applyFont="1" applyFill="1" applyBorder="1" applyAlignment="1">
      <alignment horizontal="left" vertical="center" wrapText="1"/>
    </xf>
    <xf numFmtId="0" fontId="13" fillId="3" borderId="5" xfId="0" applyFont="1" applyFill="1" applyBorder="1" applyAlignment="1">
      <alignment vertical="center" wrapText="1"/>
    </xf>
    <xf numFmtId="2" fontId="25" fillId="6" borderId="4" xfId="2" applyNumberFormat="1" applyFont="1" applyFill="1" applyBorder="1" applyAlignment="1">
      <alignment horizontal="left" vertical="center"/>
    </xf>
    <xf numFmtId="1" fontId="12" fillId="6" borderId="9" xfId="0" applyNumberFormat="1" applyFont="1" applyFill="1" applyBorder="1" applyAlignment="1">
      <alignment horizontal="left" vertical="center" wrapText="1"/>
    </xf>
    <xf numFmtId="0" fontId="21" fillId="0" borderId="1" xfId="2" applyFont="1" applyBorder="1" applyAlignment="1">
      <alignment horizontal="justify" vertical="center" wrapText="1"/>
    </xf>
    <xf numFmtId="0" fontId="21" fillId="0" borderId="1" xfId="2" applyFont="1" applyBorder="1" applyAlignment="1">
      <alignment horizontal="justify" vertical="center"/>
    </xf>
    <xf numFmtId="0" fontId="21" fillId="0" borderId="1" xfId="2" applyFont="1" applyBorder="1" applyAlignment="1">
      <alignment vertical="center"/>
    </xf>
    <xf numFmtId="164" fontId="13" fillId="6" borderId="3" xfId="0" applyNumberFormat="1" applyFont="1" applyFill="1" applyBorder="1" applyAlignment="1">
      <alignment horizontal="left" vertical="center"/>
    </xf>
    <xf numFmtId="0" fontId="15" fillId="6" borderId="5" xfId="0" applyFont="1" applyFill="1" applyBorder="1" applyAlignment="1">
      <alignment horizontal="left" vertical="center"/>
    </xf>
    <xf numFmtId="1" fontId="16" fillId="6" borderId="5" xfId="0" applyNumberFormat="1" applyFont="1" applyFill="1" applyBorder="1" applyAlignment="1">
      <alignment horizontal="left" vertical="center" wrapText="1"/>
    </xf>
    <xf numFmtId="1" fontId="12" fillId="6" borderId="4" xfId="0" applyNumberFormat="1" applyFont="1" applyFill="1" applyBorder="1" applyAlignment="1">
      <alignment horizontal="center" vertical="center" wrapText="1"/>
    </xf>
    <xf numFmtId="0" fontId="21" fillId="0" borderId="0" xfId="2" applyFont="1" applyAlignment="1">
      <alignment vertical="center" wrapText="1"/>
    </xf>
    <xf numFmtId="0" fontId="21" fillId="0" borderId="6" xfId="2" applyFont="1" applyBorder="1" applyAlignment="1">
      <alignment horizontal="left" vertical="center" wrapText="1"/>
    </xf>
    <xf numFmtId="0" fontId="13" fillId="0" borderId="1" xfId="0" applyFont="1" applyBorder="1" applyAlignment="1">
      <alignment horizontal="left" vertical="center" wrapText="1"/>
    </xf>
    <xf numFmtId="0" fontId="21" fillId="0" borderId="0" xfId="2" applyFont="1" applyAlignment="1">
      <alignment vertical="center"/>
    </xf>
    <xf numFmtId="164" fontId="16" fillId="4" borderId="1" xfId="0" applyNumberFormat="1" applyFont="1" applyFill="1" applyBorder="1" applyAlignment="1">
      <alignment horizontal="center" vertical="center" wrapText="1"/>
    </xf>
    <xf numFmtId="164" fontId="15" fillId="4" borderId="1" xfId="0" applyNumberFormat="1" applyFont="1" applyFill="1" applyBorder="1" applyAlignment="1">
      <alignment horizontal="center" vertical="center" wrapText="1"/>
    </xf>
    <xf numFmtId="0" fontId="15" fillId="3" borderId="5" xfId="0" applyFont="1" applyFill="1" applyBorder="1" applyAlignment="1">
      <alignment vertical="center" wrapText="1"/>
    </xf>
    <xf numFmtId="0" fontId="13" fillId="0" borderId="5" xfId="0" applyFont="1" applyBorder="1" applyAlignment="1">
      <alignment horizontal="left" vertical="center"/>
    </xf>
    <xf numFmtId="0" fontId="12" fillId="6" borderId="1" xfId="0" applyFont="1" applyFill="1" applyBorder="1" applyAlignment="1">
      <alignment horizontal="left" vertical="center"/>
    </xf>
    <xf numFmtId="1" fontId="12" fillId="6" borderId="3" xfId="0" applyNumberFormat="1" applyFont="1" applyFill="1" applyBorder="1" applyAlignment="1">
      <alignment horizontal="center" vertical="center" wrapText="1"/>
    </xf>
    <xf numFmtId="1" fontId="13" fillId="3" borderId="5" xfId="2" applyNumberFormat="1" applyFont="1" applyFill="1" applyBorder="1" applyAlignment="1">
      <alignment horizontal="left" vertical="center" wrapText="1"/>
    </xf>
    <xf numFmtId="1" fontId="13" fillId="0" borderId="5" xfId="0" applyNumberFormat="1" applyFont="1" applyFill="1" applyBorder="1" applyAlignment="1">
      <alignment horizontal="left" vertical="center" wrapText="1"/>
    </xf>
    <xf numFmtId="164" fontId="13" fillId="0" borderId="3" xfId="0" applyNumberFormat="1" applyFont="1" applyFill="1" applyBorder="1" applyAlignment="1">
      <alignment horizontal="center" vertical="center"/>
    </xf>
    <xf numFmtId="0" fontId="13" fillId="0" borderId="5" xfId="0" applyFont="1" applyFill="1" applyBorder="1" applyAlignment="1">
      <alignment horizontal="left" vertical="center" wrapText="1"/>
    </xf>
    <xf numFmtId="0" fontId="13" fillId="6" borderId="1" xfId="0" applyFont="1" applyFill="1" applyBorder="1" applyAlignment="1">
      <alignment horizontal="left" vertical="center" wrapText="1"/>
    </xf>
    <xf numFmtId="2" fontId="13" fillId="6" borderId="1" xfId="0" applyNumberFormat="1" applyFont="1" applyFill="1" applyBorder="1" applyAlignment="1">
      <alignment horizontal="center" vertical="center"/>
    </xf>
    <xf numFmtId="0" fontId="12" fillId="6" borderId="1" xfId="0" applyFont="1" applyFill="1" applyBorder="1" applyAlignment="1">
      <alignment horizontal="left" vertical="center" wrapText="1"/>
    </xf>
    <xf numFmtId="2" fontId="12" fillId="6" borderId="1" xfId="0" applyNumberFormat="1" applyFont="1" applyFill="1" applyBorder="1" applyAlignment="1">
      <alignment horizontal="center" vertical="center"/>
    </xf>
    <xf numFmtId="164" fontId="12" fillId="6" borderId="1" xfId="0" applyNumberFormat="1" applyFont="1" applyFill="1" applyBorder="1" applyAlignment="1">
      <alignment horizontal="center" vertical="center"/>
    </xf>
    <xf numFmtId="0" fontId="32" fillId="6" borderId="1" xfId="2" applyFont="1" applyFill="1" applyBorder="1" applyAlignment="1">
      <alignment horizontal="left" vertical="center" wrapText="1"/>
    </xf>
    <xf numFmtId="0" fontId="12" fillId="6" borderId="0" xfId="0" applyFont="1" applyFill="1"/>
    <xf numFmtId="0" fontId="13" fillId="6" borderId="1" xfId="0" applyFont="1" applyFill="1" applyBorder="1" applyAlignment="1">
      <alignment horizontal="center" vertical="center"/>
    </xf>
    <xf numFmtId="0" fontId="13" fillId="6" borderId="1" xfId="0" applyFont="1" applyFill="1" applyBorder="1" applyAlignment="1">
      <alignment horizontal="center" vertical="center" wrapText="1"/>
    </xf>
    <xf numFmtId="0" fontId="21" fillId="6" borderId="1" xfId="2" applyFont="1" applyFill="1" applyBorder="1" applyAlignment="1">
      <alignment vertical="center" wrapText="1"/>
    </xf>
    <xf numFmtId="0" fontId="15" fillId="6" borderId="0" xfId="0" applyFont="1" applyFill="1"/>
    <xf numFmtId="164" fontId="13" fillId="6" borderId="3" xfId="0" applyNumberFormat="1" applyFont="1" applyFill="1" applyBorder="1" applyAlignment="1">
      <alignment horizontal="center" vertical="center"/>
    </xf>
    <xf numFmtId="1" fontId="13" fillId="6" borderId="5" xfId="0" applyNumberFormat="1" applyFont="1" applyFill="1" applyBorder="1" applyAlignment="1">
      <alignment horizontal="left" vertical="center" wrapText="1"/>
    </xf>
    <xf numFmtId="165" fontId="13" fillId="6" borderId="1" xfId="0" applyNumberFormat="1" applyFont="1" applyFill="1" applyBorder="1" applyAlignment="1">
      <alignment horizontal="left" vertical="center" wrapText="1"/>
    </xf>
    <xf numFmtId="0" fontId="12" fillId="6" borderId="1" xfId="0" applyFont="1" applyFill="1" applyBorder="1" applyAlignment="1">
      <alignment horizontal="center" vertical="center" wrapText="1"/>
    </xf>
    <xf numFmtId="0" fontId="13" fillId="6" borderId="5" xfId="0" applyFont="1" applyFill="1" applyBorder="1" applyAlignment="1">
      <alignment horizontal="left" vertical="center" wrapText="1"/>
    </xf>
    <xf numFmtId="0" fontId="21" fillId="6" borderId="9" xfId="2" applyFont="1" applyFill="1" applyBorder="1" applyAlignment="1">
      <alignment vertical="center" wrapText="1"/>
    </xf>
    <xf numFmtId="0" fontId="13" fillId="6" borderId="5" xfId="0" applyFont="1" applyFill="1" applyBorder="1" applyAlignment="1">
      <alignment vertical="center" wrapText="1"/>
    </xf>
    <xf numFmtId="164" fontId="12" fillId="3" borderId="1" xfId="0" applyNumberFormat="1"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164" fontId="13" fillId="0" borderId="1" xfId="1" applyNumberFormat="1" applyFont="1" applyFill="1" applyBorder="1" applyAlignment="1">
      <alignment horizontal="center" vertical="center"/>
    </xf>
    <xf numFmtId="164" fontId="13" fillId="4" borderId="1" xfId="1" applyNumberFormat="1" applyFont="1" applyFill="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xf>
    <xf numFmtId="0" fontId="17" fillId="0" borderId="0" xfId="0" applyFont="1" applyAlignment="1">
      <alignment horizontal="left" wrapText="1"/>
    </xf>
    <xf numFmtId="49" fontId="27" fillId="2" borderId="4" xfId="0" applyNumberFormat="1" applyFont="1" applyFill="1" applyBorder="1" applyAlignment="1">
      <alignment horizontal="center" vertical="center" wrapText="1"/>
    </xf>
    <xf numFmtId="49" fontId="27" fillId="2" borderId="6" xfId="0" applyNumberFormat="1"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26" fillId="3" borderId="0" xfId="0" applyFont="1" applyFill="1" applyBorder="1" applyAlignment="1">
      <alignment horizontal="center" vertical="center"/>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9" fontId="27"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19"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1" fillId="0" borderId="7" xfId="0" applyFont="1" applyBorder="1" applyAlignment="1">
      <alignment horizontal="left" vertical="top"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balkomfin.ru/"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novouzenskij-r64.gosweb.gosuslugi.ru/ofitsialno/dokumenty/dokumenty-all_1382.html" TargetMode="External"/><Relationship Id="rId1" Type="http://schemas.openxmlformats.org/officeDocument/2006/relationships/hyperlink" Target="http://balkomfin.r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budget.gov.ru/%D0%9D%D0%BE%D0%B2%D0%BE%D1%81%D1%82%D0%B8%20;https:/voskresensk64.ru/meeting/mun-sobranie/documents/index.php" TargetMode="External"/><Relationship Id="rId2" Type="http://schemas.openxmlformats.org/officeDocument/2006/relationships/hyperlink" Target="https://balashovskij-r64.gosweb.gosuslugi.ru/dlya-zhiteley/novosti-i-reportazhi/novosti_4894.html" TargetMode="External"/><Relationship Id="rId1" Type="http://schemas.openxmlformats.org/officeDocument/2006/relationships/hyperlink" Target="https://saratovmer.ru/news/176809" TargetMode="External"/><Relationship Id="rId6" Type="http://schemas.openxmlformats.org/officeDocument/2006/relationships/printerSettings" Target="../printerSettings/printerSettings6.bin"/><Relationship Id="rId5" Type="http://schemas.openxmlformats.org/officeDocument/2006/relationships/hyperlink" Target="http://fedormr.ru/novosti/?ELEMENT_ID=4521" TargetMode="External"/><Relationship Id="rId4" Type="http://schemas.openxmlformats.org/officeDocument/2006/relationships/hyperlink" Target="https://adminkmr.ru/byudzhet/byudzhet-munitsipalnogo-rayona/byudzhet-rayona-2025.php"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1074;&#1086;&#1083;&#1100;&#1089;&#1082;.&#1088;&#1092;/" TargetMode="External"/><Relationship Id="rId2" Type="http://schemas.openxmlformats.org/officeDocument/2006/relationships/hyperlink" Target="http://balkomfin.ru/" TargetMode="External"/><Relationship Id="rId1" Type="http://schemas.openxmlformats.org/officeDocument/2006/relationships/hyperlink" Target="https://admbk.ru/administration/finansovoe-upravlenie/byudzhet/%D0%9F%D1%80%D0%BE%D1%82%D0%BE%D0%BA%D0%BE%D0%BB%20%D0%BF%D1%83%D0%B1%D0%BB%D0%B8%D1%87%D0%BD%D1%8B%D1%85%20%D1%81%D0%BB%D1%83%D1%88%D0%B0%D0%BD%D0%B8%D0%B9.pdf" TargetMode="External"/><Relationship Id="rId5" Type="http://schemas.openxmlformats.org/officeDocument/2006/relationships/printerSettings" Target="../printerSettings/printerSettings7.bin"/><Relationship Id="rId4" Type="http://schemas.openxmlformats.org/officeDocument/2006/relationships/hyperlink" Target="http://duhovnitskoe.sarmo.ru/publichnye-slushaniya/?ELEMENT_ID=21554"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duhovnitskoe.ru/novosti/21654/" TargetMode="External"/><Relationship Id="rId1" Type="http://schemas.openxmlformats.org/officeDocument/2006/relationships/hyperlink" Target="https://arkadak.gosuslugi.ru/dlya-zhiteley/novosti-i-reportazhi/?cur_cc=115&amp;curPos=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tabSelected="1" view="pageBreakPreview" zoomScaleNormal="100" zoomScaleSheetLayoutView="100" zoomScalePageLayoutView="70" workbookViewId="0">
      <selection activeCell="K3" sqref="K3"/>
    </sheetView>
  </sheetViews>
  <sheetFormatPr defaultRowHeight="12.75" x14ac:dyDescent="0.2"/>
  <cols>
    <col min="1" max="1" width="27" style="11" customWidth="1"/>
    <col min="2" max="3" width="12.7109375" style="11" customWidth="1"/>
    <col min="4" max="4" width="16.5703125" style="11" customWidth="1"/>
    <col min="5" max="5" width="16.42578125" style="11" customWidth="1"/>
    <col min="6" max="6" width="17" style="11" customWidth="1"/>
    <col min="7" max="16384" width="9.140625" style="1"/>
  </cols>
  <sheetData>
    <row r="1" spans="1:7" ht="24" customHeight="1" x14ac:dyDescent="0.25">
      <c r="A1" s="186" t="s">
        <v>0</v>
      </c>
      <c r="B1" s="186"/>
      <c r="C1" s="186"/>
      <c r="D1" s="186"/>
      <c r="E1" s="187"/>
      <c r="F1" s="187"/>
    </row>
    <row r="2" spans="1:7" ht="18.75" customHeight="1" x14ac:dyDescent="0.2">
      <c r="A2" s="5" t="s">
        <v>1</v>
      </c>
      <c r="B2" s="3" t="s">
        <v>120</v>
      </c>
      <c r="C2" s="4"/>
      <c r="D2" s="4"/>
      <c r="E2" s="5"/>
      <c r="F2" s="5"/>
    </row>
    <row r="3" spans="1:7" ht="65.25" customHeight="1" x14ac:dyDescent="0.2">
      <c r="A3" s="127" t="s">
        <v>9</v>
      </c>
      <c r="B3" s="132" t="s">
        <v>10</v>
      </c>
      <c r="C3" s="132" t="s">
        <v>2</v>
      </c>
      <c r="D3" s="132" t="s">
        <v>3</v>
      </c>
      <c r="E3" s="132" t="s">
        <v>4</v>
      </c>
      <c r="F3" s="132" t="s">
        <v>5</v>
      </c>
      <c r="G3" s="13"/>
    </row>
    <row r="4" spans="1:7" ht="15.95" customHeight="1" x14ac:dyDescent="0.2">
      <c r="A4" s="128" t="s">
        <v>6</v>
      </c>
      <c r="B4" s="131" t="s">
        <v>7</v>
      </c>
      <c r="C4" s="131" t="s">
        <v>7</v>
      </c>
      <c r="D4" s="131" t="s">
        <v>7</v>
      </c>
      <c r="E4" s="133" t="s">
        <v>7</v>
      </c>
      <c r="F4" s="133" t="s">
        <v>7</v>
      </c>
    </row>
    <row r="5" spans="1:7" ht="15.95" customHeight="1" x14ac:dyDescent="0.2">
      <c r="A5" s="128" t="s">
        <v>8</v>
      </c>
      <c r="B5" s="9">
        <f>SUM(C5:F5)</f>
        <v>40</v>
      </c>
      <c r="C5" s="9">
        <v>10</v>
      </c>
      <c r="D5" s="64">
        <v>10</v>
      </c>
      <c r="E5" s="64">
        <v>10</v>
      </c>
      <c r="F5" s="64">
        <v>10</v>
      </c>
    </row>
    <row r="6" spans="1:7" s="17" customFormat="1" ht="15.95" customHeight="1" x14ac:dyDescent="0.2">
      <c r="A6" s="14" t="s">
        <v>11</v>
      </c>
      <c r="B6" s="16"/>
      <c r="C6" s="16"/>
      <c r="D6" s="15"/>
      <c r="E6" s="65"/>
      <c r="F6" s="65"/>
    </row>
    <row r="7" spans="1:7" s="11" customFormat="1" ht="23.25" customHeight="1" x14ac:dyDescent="0.2">
      <c r="A7" s="36" t="s">
        <v>12</v>
      </c>
      <c r="B7" s="182">
        <f>SUM(C7:F7)</f>
        <v>40</v>
      </c>
      <c r="C7" s="183">
        <f>'Оценка (Этап IV)'!B7</f>
        <v>10</v>
      </c>
      <c r="D7" s="183">
        <v>10</v>
      </c>
      <c r="E7" s="184">
        <v>10</v>
      </c>
      <c r="F7" s="184">
        <v>10</v>
      </c>
    </row>
    <row r="8" spans="1:7" s="11" customFormat="1" ht="15.95" customHeight="1" x14ac:dyDescent="0.2">
      <c r="A8" s="90" t="s">
        <v>13</v>
      </c>
      <c r="B8" s="182">
        <f t="shared" ref="B8:B9" si="0">SUM(C8:F8)</f>
        <v>36</v>
      </c>
      <c r="C8" s="183">
        <f>'Оценка (Этап IV)'!B8</f>
        <v>8</v>
      </c>
      <c r="D8" s="183">
        <v>9</v>
      </c>
      <c r="E8" s="184">
        <v>10</v>
      </c>
      <c r="F8" s="184">
        <v>9</v>
      </c>
    </row>
    <row r="9" spans="1:7" s="11" customFormat="1" ht="15.95" customHeight="1" x14ac:dyDescent="0.2">
      <c r="A9" s="90" t="s">
        <v>14</v>
      </c>
      <c r="B9" s="182">
        <f t="shared" si="0"/>
        <v>27</v>
      </c>
      <c r="C9" s="183">
        <f>'Оценка (Этап IV)'!B9</f>
        <v>8</v>
      </c>
      <c r="D9" s="183">
        <v>4</v>
      </c>
      <c r="E9" s="184">
        <v>6</v>
      </c>
      <c r="F9" s="184">
        <v>9</v>
      </c>
    </row>
    <row r="10" spans="1:7" s="11" customFormat="1" ht="15.95" customHeight="1" x14ac:dyDescent="0.2">
      <c r="A10" s="14" t="s">
        <v>117</v>
      </c>
      <c r="B10" s="16"/>
      <c r="C10" s="185"/>
      <c r="D10" s="185"/>
      <c r="E10" s="185"/>
      <c r="F10" s="185"/>
    </row>
    <row r="11" spans="1:7" s="11" customFormat="1" ht="15.95" customHeight="1" x14ac:dyDescent="0.2">
      <c r="A11" s="90" t="s">
        <v>118</v>
      </c>
      <c r="B11" s="182">
        <f>SUM(C11:F11)</f>
        <v>36</v>
      </c>
      <c r="C11" s="183">
        <f>'Оценка (Этап IV)'!B11</f>
        <v>9</v>
      </c>
      <c r="D11" s="183">
        <v>8</v>
      </c>
      <c r="E11" s="184">
        <v>9</v>
      </c>
      <c r="F11" s="184">
        <v>10</v>
      </c>
    </row>
    <row r="12" spans="1:7" s="18" customFormat="1" ht="15.95" customHeight="1" x14ac:dyDescent="0.2">
      <c r="A12" s="14" t="s">
        <v>15</v>
      </c>
      <c r="B12" s="16"/>
      <c r="C12" s="185"/>
      <c r="D12" s="185"/>
      <c r="E12" s="185"/>
      <c r="F12" s="185"/>
    </row>
    <row r="13" spans="1:7" s="11" customFormat="1" ht="15.95" customHeight="1" x14ac:dyDescent="0.2">
      <c r="A13" s="36" t="s">
        <v>16</v>
      </c>
      <c r="B13" s="182">
        <f>SUM(C13:F13)</f>
        <v>17.5</v>
      </c>
      <c r="C13" s="183">
        <f>'Оценка (Этап IV)'!B13</f>
        <v>6</v>
      </c>
      <c r="D13" s="183">
        <v>2.5</v>
      </c>
      <c r="E13" s="184">
        <v>3</v>
      </c>
      <c r="F13" s="184">
        <v>6</v>
      </c>
    </row>
    <row r="14" spans="1:7" s="11" customFormat="1" ht="15.95" customHeight="1" x14ac:dyDescent="0.2">
      <c r="A14" s="36" t="s">
        <v>17</v>
      </c>
      <c r="B14" s="182">
        <f t="shared" ref="B14:B49" si="1">SUM(C14:F14)</f>
        <v>34</v>
      </c>
      <c r="C14" s="183">
        <f>'Оценка (Этап IV)'!B14</f>
        <v>9</v>
      </c>
      <c r="D14" s="183">
        <v>8</v>
      </c>
      <c r="E14" s="184">
        <v>7</v>
      </c>
      <c r="F14" s="184">
        <v>10</v>
      </c>
    </row>
    <row r="15" spans="1:7" s="11" customFormat="1" ht="15.95" customHeight="1" x14ac:dyDescent="0.2">
      <c r="A15" s="36" t="s">
        <v>18</v>
      </c>
      <c r="B15" s="182">
        <f t="shared" si="1"/>
        <v>39</v>
      </c>
      <c r="C15" s="183">
        <f>'Оценка (Этап IV)'!B15</f>
        <v>10</v>
      </c>
      <c r="D15" s="183">
        <v>9</v>
      </c>
      <c r="E15" s="184">
        <v>10</v>
      </c>
      <c r="F15" s="184">
        <v>10</v>
      </c>
    </row>
    <row r="16" spans="1:7" s="11" customFormat="1" ht="15.95" customHeight="1" x14ac:dyDescent="0.2">
      <c r="A16" s="36" t="s">
        <v>19</v>
      </c>
      <c r="B16" s="182">
        <f t="shared" si="1"/>
        <v>36.5</v>
      </c>
      <c r="C16" s="183">
        <f>'Оценка (Этап IV)'!B16</f>
        <v>9</v>
      </c>
      <c r="D16" s="183">
        <v>7.5</v>
      </c>
      <c r="E16" s="184">
        <v>10</v>
      </c>
      <c r="F16" s="184">
        <v>10</v>
      </c>
    </row>
    <row r="17" spans="1:6" s="11" customFormat="1" ht="15.95" customHeight="1" x14ac:dyDescent="0.2">
      <c r="A17" s="36" t="s">
        <v>20</v>
      </c>
      <c r="B17" s="182">
        <f t="shared" si="1"/>
        <v>40</v>
      </c>
      <c r="C17" s="183">
        <f>'Оценка (Этап IV)'!B17</f>
        <v>10</v>
      </c>
      <c r="D17" s="183">
        <v>10</v>
      </c>
      <c r="E17" s="184">
        <v>10</v>
      </c>
      <c r="F17" s="184">
        <v>10</v>
      </c>
    </row>
    <row r="18" spans="1:6" s="11" customFormat="1" ht="15.95" customHeight="1" x14ac:dyDescent="0.2">
      <c r="A18" s="36" t="s">
        <v>21</v>
      </c>
      <c r="B18" s="182">
        <f t="shared" si="1"/>
        <v>34</v>
      </c>
      <c r="C18" s="183">
        <f>'Оценка (Этап IV)'!B18</f>
        <v>10</v>
      </c>
      <c r="D18" s="183">
        <v>6</v>
      </c>
      <c r="E18" s="184">
        <v>9</v>
      </c>
      <c r="F18" s="184">
        <v>9</v>
      </c>
    </row>
    <row r="19" spans="1:6" s="11" customFormat="1" ht="15.95" customHeight="1" x14ac:dyDescent="0.2">
      <c r="A19" s="36" t="s">
        <v>22</v>
      </c>
      <c r="B19" s="182">
        <f t="shared" si="1"/>
        <v>21</v>
      </c>
      <c r="C19" s="183">
        <f>'Оценка (Этап IV)'!B19</f>
        <v>7</v>
      </c>
      <c r="D19" s="183">
        <v>3</v>
      </c>
      <c r="E19" s="184">
        <v>1</v>
      </c>
      <c r="F19" s="184">
        <v>10</v>
      </c>
    </row>
    <row r="20" spans="1:6" s="11" customFormat="1" ht="15.95" customHeight="1" x14ac:dyDescent="0.2">
      <c r="A20" s="36" t="s">
        <v>23</v>
      </c>
      <c r="B20" s="182">
        <f t="shared" si="1"/>
        <v>11</v>
      </c>
      <c r="C20" s="183">
        <f>'Оценка (Этап IV)'!B20</f>
        <v>4</v>
      </c>
      <c r="D20" s="183">
        <v>2</v>
      </c>
      <c r="E20" s="184">
        <v>0</v>
      </c>
      <c r="F20" s="184">
        <v>5</v>
      </c>
    </row>
    <row r="21" spans="1:6" s="11" customFormat="1" ht="15.95" customHeight="1" x14ac:dyDescent="0.2">
      <c r="A21" s="36" t="s">
        <v>24</v>
      </c>
      <c r="B21" s="182">
        <f t="shared" si="1"/>
        <v>16</v>
      </c>
      <c r="C21" s="183">
        <f>'Оценка (Этап IV)'!B21</f>
        <v>4</v>
      </c>
      <c r="D21" s="183">
        <v>4</v>
      </c>
      <c r="E21" s="184">
        <v>3</v>
      </c>
      <c r="F21" s="184">
        <v>5</v>
      </c>
    </row>
    <row r="22" spans="1:6" s="11" customFormat="1" ht="15.95" customHeight="1" x14ac:dyDescent="0.2">
      <c r="A22" s="36" t="s">
        <v>25</v>
      </c>
      <c r="B22" s="182">
        <f t="shared" si="1"/>
        <v>28</v>
      </c>
      <c r="C22" s="183">
        <f>'Оценка (Этап IV)'!B22</f>
        <v>8</v>
      </c>
      <c r="D22" s="183">
        <v>9</v>
      </c>
      <c r="E22" s="184">
        <v>2</v>
      </c>
      <c r="F22" s="184">
        <v>9</v>
      </c>
    </row>
    <row r="23" spans="1:6" s="11" customFormat="1" ht="15.95" customHeight="1" x14ac:dyDescent="0.2">
      <c r="A23" s="36" t="s">
        <v>26</v>
      </c>
      <c r="B23" s="182">
        <f t="shared" si="1"/>
        <v>23.5</v>
      </c>
      <c r="C23" s="183">
        <f>'Оценка (Этап IV)'!B23</f>
        <v>7</v>
      </c>
      <c r="D23" s="183">
        <v>3</v>
      </c>
      <c r="E23" s="184">
        <v>5</v>
      </c>
      <c r="F23" s="184">
        <v>8.5</v>
      </c>
    </row>
    <row r="24" spans="1:6" s="11" customFormat="1" ht="15.95" customHeight="1" x14ac:dyDescent="0.2">
      <c r="A24" s="36" t="s">
        <v>27</v>
      </c>
      <c r="B24" s="182">
        <f t="shared" si="1"/>
        <v>21</v>
      </c>
      <c r="C24" s="183">
        <f>'Оценка (Этап IV)'!B24</f>
        <v>9</v>
      </c>
      <c r="D24" s="183">
        <v>2</v>
      </c>
      <c r="E24" s="184">
        <v>5</v>
      </c>
      <c r="F24" s="184">
        <v>5</v>
      </c>
    </row>
    <row r="25" spans="1:6" s="11" customFormat="1" ht="15.95" customHeight="1" x14ac:dyDescent="0.2">
      <c r="A25" s="36" t="s">
        <v>28</v>
      </c>
      <c r="B25" s="182">
        <f t="shared" si="1"/>
        <v>27</v>
      </c>
      <c r="C25" s="183">
        <f>'Оценка (Этап IV)'!B25</f>
        <v>6</v>
      </c>
      <c r="D25" s="183">
        <v>8</v>
      </c>
      <c r="E25" s="184">
        <v>9</v>
      </c>
      <c r="F25" s="184">
        <v>4</v>
      </c>
    </row>
    <row r="26" spans="1:6" s="11" customFormat="1" ht="15.95" customHeight="1" x14ac:dyDescent="0.2">
      <c r="A26" s="36" t="s">
        <v>29</v>
      </c>
      <c r="B26" s="182">
        <f t="shared" si="1"/>
        <v>39.5</v>
      </c>
      <c r="C26" s="183">
        <f>'Оценка (Этап IV)'!B26</f>
        <v>10</v>
      </c>
      <c r="D26" s="183">
        <v>9.5</v>
      </c>
      <c r="E26" s="184">
        <v>10</v>
      </c>
      <c r="F26" s="184">
        <v>10</v>
      </c>
    </row>
    <row r="27" spans="1:6" s="11" customFormat="1" ht="15.95" customHeight="1" x14ac:dyDescent="0.2">
      <c r="A27" s="36" t="s">
        <v>30</v>
      </c>
      <c r="B27" s="182">
        <f t="shared" si="1"/>
        <v>36.5</v>
      </c>
      <c r="C27" s="183">
        <f>'Оценка (Этап IV)'!B27</f>
        <v>9</v>
      </c>
      <c r="D27" s="183">
        <v>8.5</v>
      </c>
      <c r="E27" s="184">
        <v>9</v>
      </c>
      <c r="F27" s="184">
        <v>10</v>
      </c>
    </row>
    <row r="28" spans="1:6" s="11" customFormat="1" ht="15.95" customHeight="1" x14ac:dyDescent="0.2">
      <c r="A28" s="36" t="s">
        <v>31</v>
      </c>
      <c r="B28" s="182">
        <f t="shared" si="1"/>
        <v>12</v>
      </c>
      <c r="C28" s="183">
        <f>'Оценка (Этап IV)'!B28</f>
        <v>3</v>
      </c>
      <c r="D28" s="183">
        <v>2</v>
      </c>
      <c r="E28" s="184">
        <v>2</v>
      </c>
      <c r="F28" s="184">
        <v>5</v>
      </c>
    </row>
    <row r="29" spans="1:6" s="11" customFormat="1" ht="15.95" customHeight="1" x14ac:dyDescent="0.2">
      <c r="A29" s="36" t="s">
        <v>32</v>
      </c>
      <c r="B29" s="182">
        <f t="shared" si="1"/>
        <v>24</v>
      </c>
      <c r="C29" s="183">
        <f>'Оценка (Этап IV)'!B29</f>
        <v>6</v>
      </c>
      <c r="D29" s="183">
        <v>4</v>
      </c>
      <c r="E29" s="184">
        <v>5</v>
      </c>
      <c r="F29" s="184">
        <v>9</v>
      </c>
    </row>
    <row r="30" spans="1:6" s="11" customFormat="1" ht="15.95" customHeight="1" x14ac:dyDescent="0.2">
      <c r="A30" s="36" t="s">
        <v>33</v>
      </c>
      <c r="B30" s="182">
        <f t="shared" si="1"/>
        <v>34</v>
      </c>
      <c r="C30" s="183">
        <f>'Оценка (Этап IV)'!B30</f>
        <v>9</v>
      </c>
      <c r="D30" s="183">
        <v>8</v>
      </c>
      <c r="E30" s="184">
        <v>8</v>
      </c>
      <c r="F30" s="184">
        <v>9</v>
      </c>
    </row>
    <row r="31" spans="1:6" s="11" customFormat="1" ht="15.95" customHeight="1" x14ac:dyDescent="0.2">
      <c r="A31" s="36" t="s">
        <v>34</v>
      </c>
      <c r="B31" s="182">
        <f t="shared" si="1"/>
        <v>23</v>
      </c>
      <c r="C31" s="183">
        <f>'Оценка (Этап IV)'!B31</f>
        <v>8</v>
      </c>
      <c r="D31" s="183">
        <v>5</v>
      </c>
      <c r="E31" s="184">
        <v>5</v>
      </c>
      <c r="F31" s="184">
        <v>5</v>
      </c>
    </row>
    <row r="32" spans="1:6" s="11" customFormat="1" ht="15.95" customHeight="1" x14ac:dyDescent="0.2">
      <c r="A32" s="36" t="s">
        <v>35</v>
      </c>
      <c r="B32" s="182">
        <f t="shared" si="1"/>
        <v>37</v>
      </c>
      <c r="C32" s="183">
        <f>'Оценка (Этап IV)'!B32</f>
        <v>10</v>
      </c>
      <c r="D32" s="183">
        <v>8</v>
      </c>
      <c r="E32" s="184">
        <v>10</v>
      </c>
      <c r="F32" s="184">
        <v>9</v>
      </c>
    </row>
    <row r="33" spans="1:6" s="11" customFormat="1" ht="15.95" customHeight="1" x14ac:dyDescent="0.2">
      <c r="A33" s="36" t="s">
        <v>36</v>
      </c>
      <c r="B33" s="182">
        <f t="shared" si="1"/>
        <v>39</v>
      </c>
      <c r="C33" s="183">
        <f>'Оценка (Этап IV)'!B33</f>
        <v>10</v>
      </c>
      <c r="D33" s="183">
        <v>10</v>
      </c>
      <c r="E33" s="184">
        <v>9</v>
      </c>
      <c r="F33" s="184">
        <v>10</v>
      </c>
    </row>
    <row r="34" spans="1:6" s="11" customFormat="1" ht="15.95" customHeight="1" x14ac:dyDescent="0.2">
      <c r="A34" s="36" t="s">
        <v>37</v>
      </c>
      <c r="B34" s="182">
        <f t="shared" si="1"/>
        <v>27.5</v>
      </c>
      <c r="C34" s="183">
        <f>'Оценка (Этап IV)'!B34</f>
        <v>8</v>
      </c>
      <c r="D34" s="183">
        <v>3.5</v>
      </c>
      <c r="E34" s="184">
        <v>9</v>
      </c>
      <c r="F34" s="184">
        <v>7</v>
      </c>
    </row>
    <row r="35" spans="1:6" s="11" customFormat="1" ht="15.95" customHeight="1" x14ac:dyDescent="0.2">
      <c r="A35" s="36" t="s">
        <v>38</v>
      </c>
      <c r="B35" s="182">
        <f t="shared" si="1"/>
        <v>36</v>
      </c>
      <c r="C35" s="183">
        <f>'Оценка (Этап IV)'!B35</f>
        <v>9</v>
      </c>
      <c r="D35" s="183">
        <v>8</v>
      </c>
      <c r="E35" s="184">
        <v>9</v>
      </c>
      <c r="F35" s="184">
        <v>10</v>
      </c>
    </row>
    <row r="36" spans="1:6" s="11" customFormat="1" ht="15.95" customHeight="1" x14ac:dyDescent="0.2">
      <c r="A36" s="36" t="s">
        <v>39</v>
      </c>
      <c r="B36" s="182">
        <f t="shared" si="1"/>
        <v>37</v>
      </c>
      <c r="C36" s="183">
        <f>'Оценка (Этап IV)'!B36</f>
        <v>10</v>
      </c>
      <c r="D36" s="183">
        <v>8</v>
      </c>
      <c r="E36" s="184">
        <v>9</v>
      </c>
      <c r="F36" s="184">
        <v>10</v>
      </c>
    </row>
    <row r="37" spans="1:6" s="11" customFormat="1" ht="15.95" customHeight="1" x14ac:dyDescent="0.2">
      <c r="A37" s="36" t="s">
        <v>40</v>
      </c>
      <c r="B37" s="182">
        <f t="shared" si="1"/>
        <v>33.5</v>
      </c>
      <c r="C37" s="183">
        <f>'Оценка (Этап IV)'!B37</f>
        <v>9</v>
      </c>
      <c r="D37" s="183">
        <v>8</v>
      </c>
      <c r="E37" s="184">
        <v>6.5</v>
      </c>
      <c r="F37" s="184">
        <v>10</v>
      </c>
    </row>
    <row r="38" spans="1:6" s="11" customFormat="1" ht="15.95" customHeight="1" x14ac:dyDescent="0.2">
      <c r="A38" s="36" t="s">
        <v>41</v>
      </c>
      <c r="B38" s="182">
        <f t="shared" si="1"/>
        <v>33.5</v>
      </c>
      <c r="C38" s="183">
        <f>'Оценка (Этап IV)'!B38</f>
        <v>8</v>
      </c>
      <c r="D38" s="183">
        <v>7.5</v>
      </c>
      <c r="E38" s="184">
        <v>9</v>
      </c>
      <c r="F38" s="184">
        <v>9</v>
      </c>
    </row>
    <row r="39" spans="1:6" s="11" customFormat="1" ht="15.95" customHeight="1" x14ac:dyDescent="0.2">
      <c r="A39" s="36" t="s">
        <v>42</v>
      </c>
      <c r="B39" s="182">
        <f t="shared" si="1"/>
        <v>35</v>
      </c>
      <c r="C39" s="183">
        <f>'Оценка (Этап IV)'!B39</f>
        <v>9</v>
      </c>
      <c r="D39" s="183">
        <v>6</v>
      </c>
      <c r="E39" s="184">
        <v>10</v>
      </c>
      <c r="F39" s="184">
        <v>10</v>
      </c>
    </row>
    <row r="40" spans="1:6" s="11" customFormat="1" ht="15.95" customHeight="1" x14ac:dyDescent="0.2">
      <c r="A40" s="36" t="s">
        <v>43</v>
      </c>
      <c r="B40" s="182">
        <f t="shared" si="1"/>
        <v>24</v>
      </c>
      <c r="C40" s="183">
        <f>'Оценка (Этап IV)'!B40</f>
        <v>6</v>
      </c>
      <c r="D40" s="183">
        <v>2</v>
      </c>
      <c r="E40" s="184">
        <v>6</v>
      </c>
      <c r="F40" s="184">
        <v>10</v>
      </c>
    </row>
    <row r="41" spans="1:6" s="11" customFormat="1" ht="15.95" customHeight="1" x14ac:dyDescent="0.2">
      <c r="A41" s="36" t="s">
        <v>44</v>
      </c>
      <c r="B41" s="182">
        <f t="shared" si="1"/>
        <v>38</v>
      </c>
      <c r="C41" s="183">
        <f>'Оценка (Этап IV)'!B41</f>
        <v>10</v>
      </c>
      <c r="D41" s="183">
        <v>8</v>
      </c>
      <c r="E41" s="184">
        <v>10</v>
      </c>
      <c r="F41" s="184">
        <v>10</v>
      </c>
    </row>
    <row r="42" spans="1:6" s="11" customFormat="1" ht="15.95" customHeight="1" x14ac:dyDescent="0.2">
      <c r="A42" s="36" t="s">
        <v>45</v>
      </c>
      <c r="B42" s="182">
        <f t="shared" si="1"/>
        <v>39</v>
      </c>
      <c r="C42" s="183">
        <f>'Оценка (Этап IV)'!B42</f>
        <v>10</v>
      </c>
      <c r="D42" s="183">
        <v>10</v>
      </c>
      <c r="E42" s="184">
        <v>9</v>
      </c>
      <c r="F42" s="184">
        <v>10</v>
      </c>
    </row>
    <row r="43" spans="1:6" s="11" customFormat="1" ht="15.95" customHeight="1" x14ac:dyDescent="0.2">
      <c r="A43" s="36" t="s">
        <v>46</v>
      </c>
      <c r="B43" s="182">
        <f t="shared" si="1"/>
        <v>19</v>
      </c>
      <c r="C43" s="183">
        <f>'Оценка (Этап IV)'!B43</f>
        <v>2</v>
      </c>
      <c r="D43" s="183">
        <v>4</v>
      </c>
      <c r="E43" s="184">
        <v>5</v>
      </c>
      <c r="F43" s="184">
        <v>8</v>
      </c>
    </row>
    <row r="44" spans="1:6" s="11" customFormat="1" ht="15.95" customHeight="1" x14ac:dyDescent="0.2">
      <c r="A44" s="36" t="s">
        <v>47</v>
      </c>
      <c r="B44" s="182">
        <f t="shared" si="1"/>
        <v>34</v>
      </c>
      <c r="C44" s="183">
        <f>'Оценка (Этап IV)'!B44</f>
        <v>9</v>
      </c>
      <c r="D44" s="183">
        <v>7</v>
      </c>
      <c r="E44" s="184">
        <v>8</v>
      </c>
      <c r="F44" s="184">
        <v>10</v>
      </c>
    </row>
    <row r="45" spans="1:6" s="11" customFormat="1" ht="15.95" customHeight="1" x14ac:dyDescent="0.2">
      <c r="A45" s="36" t="s">
        <v>48</v>
      </c>
      <c r="B45" s="182">
        <f t="shared" si="1"/>
        <v>12.5</v>
      </c>
      <c r="C45" s="183">
        <f>'Оценка (Этап IV)'!B45</f>
        <v>3</v>
      </c>
      <c r="D45" s="183">
        <v>3.5</v>
      </c>
      <c r="E45" s="184">
        <v>2</v>
      </c>
      <c r="F45" s="184">
        <v>4</v>
      </c>
    </row>
    <row r="46" spans="1:6" s="11" customFormat="1" ht="15.95" customHeight="1" x14ac:dyDescent="0.2">
      <c r="A46" s="36" t="s">
        <v>49</v>
      </c>
      <c r="B46" s="182">
        <f t="shared" si="1"/>
        <v>34</v>
      </c>
      <c r="C46" s="183">
        <f>'Оценка (Этап IV)'!B46</f>
        <v>10</v>
      </c>
      <c r="D46" s="183">
        <v>8</v>
      </c>
      <c r="E46" s="184">
        <v>9</v>
      </c>
      <c r="F46" s="184">
        <v>7</v>
      </c>
    </row>
    <row r="47" spans="1:6" s="11" customFormat="1" ht="15.95" customHeight="1" x14ac:dyDescent="0.2">
      <c r="A47" s="36" t="s">
        <v>50</v>
      </c>
      <c r="B47" s="182">
        <f t="shared" si="1"/>
        <v>39</v>
      </c>
      <c r="C47" s="183">
        <f>'Оценка (Этап IV)'!B47</f>
        <v>9</v>
      </c>
      <c r="D47" s="183">
        <v>10</v>
      </c>
      <c r="E47" s="184">
        <v>10</v>
      </c>
      <c r="F47" s="184">
        <v>10</v>
      </c>
    </row>
    <row r="48" spans="1:6" s="11" customFormat="1" ht="15.95" customHeight="1" x14ac:dyDescent="0.2">
      <c r="A48" s="36" t="s">
        <v>51</v>
      </c>
      <c r="B48" s="182">
        <f t="shared" si="1"/>
        <v>35</v>
      </c>
      <c r="C48" s="183">
        <f>'Оценка (Этап IV)'!B48</f>
        <v>7</v>
      </c>
      <c r="D48" s="183">
        <v>8</v>
      </c>
      <c r="E48" s="184">
        <v>10</v>
      </c>
      <c r="F48" s="184">
        <v>10</v>
      </c>
    </row>
    <row r="49" spans="1:6" s="11" customFormat="1" ht="15.95" customHeight="1" x14ac:dyDescent="0.2">
      <c r="A49" s="36" t="s">
        <v>52</v>
      </c>
      <c r="B49" s="182">
        <f t="shared" si="1"/>
        <v>39</v>
      </c>
      <c r="C49" s="183">
        <f>'Оценка (Этап IV)'!B49</f>
        <v>10</v>
      </c>
      <c r="D49" s="183">
        <v>9</v>
      </c>
      <c r="E49" s="184">
        <v>10</v>
      </c>
      <c r="F49" s="184">
        <v>10</v>
      </c>
    </row>
    <row r="51" spans="1:6" ht="38.25" customHeight="1" x14ac:dyDescent="0.2">
      <c r="A51" s="188"/>
      <c r="B51" s="188"/>
      <c r="C51" s="188"/>
      <c r="D51" s="188"/>
      <c r="E51" s="188"/>
      <c r="F51" s="188"/>
    </row>
  </sheetData>
  <mergeCells count="2">
    <mergeCell ref="A1:F1"/>
    <mergeCell ref="A51:F51"/>
  </mergeCells>
  <pageMargins left="0.15748031496062992" right="0.15748031496062992" top="0.15748031496062992" bottom="0.15748031496062992" header="0" footer="0"/>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85" zoomScaleNormal="100" zoomScaleSheetLayoutView="85" zoomScalePageLayoutView="70" workbookViewId="0">
      <selection activeCell="K10" sqref="K10"/>
    </sheetView>
  </sheetViews>
  <sheetFormatPr defaultRowHeight="12.75" x14ac:dyDescent="0.2"/>
  <cols>
    <col min="1" max="1" width="27" style="1" customWidth="1"/>
    <col min="2" max="2" width="12.7109375" style="1" customWidth="1"/>
    <col min="3" max="3" width="22.42578125" style="1" customWidth="1"/>
    <col min="4" max="4" width="35.5703125" style="1" customWidth="1"/>
    <col min="5" max="5" width="38.28515625" style="1" customWidth="1"/>
    <col min="6" max="6" width="32" style="1" customWidth="1"/>
    <col min="7" max="7" width="34.5703125" style="1" customWidth="1"/>
    <col min="8" max="16384" width="9.140625" style="1"/>
  </cols>
  <sheetData>
    <row r="1" spans="1:8" ht="16.5" customHeight="1" x14ac:dyDescent="0.25">
      <c r="A1" s="186" t="s">
        <v>53</v>
      </c>
      <c r="B1" s="186"/>
      <c r="C1" s="186"/>
      <c r="D1" s="187"/>
      <c r="E1" s="187"/>
      <c r="F1" s="187"/>
      <c r="G1" s="187"/>
    </row>
    <row r="2" spans="1:8" ht="14.25" customHeight="1" x14ac:dyDescent="0.2">
      <c r="A2" s="2" t="s">
        <v>1</v>
      </c>
      <c r="B2" s="63" t="s">
        <v>119</v>
      </c>
      <c r="C2" s="12"/>
      <c r="D2" s="2"/>
      <c r="E2" s="2"/>
      <c r="F2" s="2"/>
      <c r="G2" s="2"/>
    </row>
    <row r="3" spans="1:8" s="11" customFormat="1" ht="85.5" customHeight="1" x14ac:dyDescent="0.2">
      <c r="A3" s="6" t="s">
        <v>9</v>
      </c>
      <c r="B3" s="6" t="s">
        <v>2</v>
      </c>
      <c r="C3" s="6" t="str">
        <f>'Показатель 8.1'!A1</f>
        <v xml:space="preserve">8.1. Проект решения о бюджете муниципального образования </v>
      </c>
      <c r="D3" s="6"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6"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6"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6" t="str">
        <f>'Показатель 9.3'!A1</f>
        <v>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H3" s="13"/>
    </row>
    <row r="4" spans="1:8" s="11" customFormat="1" ht="15.95" customHeight="1" x14ac:dyDescent="0.2">
      <c r="A4" s="7" t="s">
        <v>6</v>
      </c>
      <c r="B4" s="8" t="s">
        <v>7</v>
      </c>
      <c r="C4" s="8" t="s">
        <v>7</v>
      </c>
      <c r="D4" s="7" t="s">
        <v>7</v>
      </c>
      <c r="E4" s="7" t="s">
        <v>7</v>
      </c>
      <c r="F4" s="7" t="s">
        <v>7</v>
      </c>
      <c r="G4" s="7" t="s">
        <v>7</v>
      </c>
    </row>
    <row r="5" spans="1:8" s="11" customFormat="1" ht="15.95" customHeight="1" x14ac:dyDescent="0.2">
      <c r="A5" s="7" t="s">
        <v>8</v>
      </c>
      <c r="B5" s="9">
        <f>SUM(C5:G5)</f>
        <v>10</v>
      </c>
      <c r="C5" s="64">
        <f>'Методика IV этап'!C8</f>
        <v>4</v>
      </c>
      <c r="D5" s="64">
        <f>'Методика IV этап'!C13</f>
        <v>3</v>
      </c>
      <c r="E5" s="64">
        <f>'Методика IV этап'!C20</f>
        <v>1</v>
      </c>
      <c r="F5" s="64">
        <f>'Методика IV этап'!C24</f>
        <v>1</v>
      </c>
      <c r="G5" s="64">
        <f>'Методика IV этап'!C28</f>
        <v>1</v>
      </c>
    </row>
    <row r="6" spans="1:8" s="18" customFormat="1" ht="14.25" customHeight="1" x14ac:dyDescent="0.2">
      <c r="A6" s="14" t="s">
        <v>11</v>
      </c>
      <c r="B6" s="16"/>
      <c r="C6" s="15"/>
      <c r="D6" s="65"/>
      <c r="E6" s="65"/>
      <c r="F6" s="65"/>
      <c r="G6" s="65"/>
    </row>
    <row r="7" spans="1:8" s="11" customFormat="1" ht="17.25" customHeight="1" x14ac:dyDescent="0.2">
      <c r="A7" s="36" t="s">
        <v>12</v>
      </c>
      <c r="B7" s="182">
        <f>SUM(C7:G7)</f>
        <v>10</v>
      </c>
      <c r="C7" s="183">
        <f>'Показатель 8.1'!J9</f>
        <v>4</v>
      </c>
      <c r="D7" s="184">
        <f>'Показатель 8.2'!H10</f>
        <v>3</v>
      </c>
      <c r="E7" s="184">
        <f>'Показатель 9.1'!H8</f>
        <v>1</v>
      </c>
      <c r="F7" s="184">
        <f>'Показатель 9.2'!J8</f>
        <v>1</v>
      </c>
      <c r="G7" s="184">
        <f>'Показатель 9.3'!G8</f>
        <v>1</v>
      </c>
    </row>
    <row r="8" spans="1:8" s="11" customFormat="1" ht="15.95" customHeight="1" x14ac:dyDescent="0.2">
      <c r="A8" s="36" t="s">
        <v>13</v>
      </c>
      <c r="B8" s="182">
        <f>SUM(C8:G8)</f>
        <v>8</v>
      </c>
      <c r="C8" s="183">
        <f>'Показатель 8.1'!J10</f>
        <v>4</v>
      </c>
      <c r="D8" s="184">
        <f>'Показатель 8.2'!H11</f>
        <v>3</v>
      </c>
      <c r="E8" s="184">
        <f>'Показатель 9.1'!H9</f>
        <v>0</v>
      </c>
      <c r="F8" s="184">
        <f>'Показатель 9.2'!J9</f>
        <v>1</v>
      </c>
      <c r="G8" s="184">
        <f>'Показатель 9.3'!G9</f>
        <v>0</v>
      </c>
    </row>
    <row r="9" spans="1:8" s="11" customFormat="1" ht="15.95" customHeight="1" x14ac:dyDescent="0.2">
      <c r="A9" s="36" t="s">
        <v>14</v>
      </c>
      <c r="B9" s="182">
        <f>SUM(C9:G9)</f>
        <v>8</v>
      </c>
      <c r="C9" s="183">
        <f>'Показатель 8.1'!J11</f>
        <v>4</v>
      </c>
      <c r="D9" s="184">
        <f>'Показатель 8.2'!H12</f>
        <v>3</v>
      </c>
      <c r="E9" s="184">
        <f>'Показатель 9.1'!H10</f>
        <v>1</v>
      </c>
      <c r="F9" s="184">
        <f>'Показатель 9.2'!J10</f>
        <v>0</v>
      </c>
      <c r="G9" s="184">
        <f>'Показатель 9.3'!G10</f>
        <v>0</v>
      </c>
    </row>
    <row r="10" spans="1:8" s="11" customFormat="1" ht="12" customHeight="1" x14ac:dyDescent="0.2">
      <c r="A10" s="14" t="s">
        <v>117</v>
      </c>
      <c r="B10" s="154"/>
      <c r="C10" s="155"/>
      <c r="D10" s="126"/>
      <c r="E10" s="126"/>
      <c r="F10" s="126"/>
      <c r="G10" s="126"/>
    </row>
    <row r="11" spans="1:8" s="11" customFormat="1" ht="15.95" customHeight="1" x14ac:dyDescent="0.2">
      <c r="A11" s="36" t="s">
        <v>118</v>
      </c>
      <c r="B11" s="182">
        <f>SUM(C11:G11)</f>
        <v>9</v>
      </c>
      <c r="C11" s="183">
        <f>'Показатель 8.1'!J13</f>
        <v>4</v>
      </c>
      <c r="D11" s="184">
        <f>'Показатель 8.2'!H14</f>
        <v>3</v>
      </c>
      <c r="E11" s="184">
        <f>'Показатель 9.1'!H12</f>
        <v>1</v>
      </c>
      <c r="F11" s="184">
        <f>'Показатель 9.2'!J12</f>
        <v>0</v>
      </c>
      <c r="G11" s="184">
        <f>'Показатель 9.3'!G12</f>
        <v>1</v>
      </c>
    </row>
    <row r="12" spans="1:8" s="18" customFormat="1" ht="12.75" customHeight="1" x14ac:dyDescent="0.2">
      <c r="A12" s="14" t="s">
        <v>15</v>
      </c>
      <c r="B12" s="154"/>
      <c r="C12" s="155"/>
      <c r="D12" s="126"/>
      <c r="E12" s="126"/>
      <c r="F12" s="126"/>
      <c r="G12" s="126"/>
    </row>
    <row r="13" spans="1:8" s="11" customFormat="1" ht="15.95" customHeight="1" x14ac:dyDescent="0.2">
      <c r="A13" s="36" t="s">
        <v>16</v>
      </c>
      <c r="B13" s="182">
        <f>SUM(C13:G13)</f>
        <v>6</v>
      </c>
      <c r="C13" s="183">
        <f>'Показатель 8.1'!J15</f>
        <v>4</v>
      </c>
      <c r="D13" s="184">
        <f>'Показатель 8.2'!H16</f>
        <v>1</v>
      </c>
      <c r="E13" s="184">
        <f>'Показатель 9.1'!H14</f>
        <v>1</v>
      </c>
      <c r="F13" s="184">
        <f>'Показатель 9.2'!J14</f>
        <v>0</v>
      </c>
      <c r="G13" s="184">
        <f>'Показатель 9.3'!G14</f>
        <v>0</v>
      </c>
    </row>
    <row r="14" spans="1:8" s="11" customFormat="1" ht="15.95" customHeight="1" x14ac:dyDescent="0.2">
      <c r="A14" s="36" t="s">
        <v>17</v>
      </c>
      <c r="B14" s="182">
        <f t="shared" ref="B14:B49" si="0">SUM(C14:G14)</f>
        <v>9</v>
      </c>
      <c r="C14" s="183">
        <f>'Показатель 8.1'!J16</f>
        <v>4</v>
      </c>
      <c r="D14" s="184">
        <f>'Показатель 8.2'!H17</f>
        <v>2</v>
      </c>
      <c r="E14" s="184">
        <f>'Показатель 9.1'!H15</f>
        <v>1</v>
      </c>
      <c r="F14" s="184">
        <f>'Показатель 9.2'!J15</f>
        <v>1</v>
      </c>
      <c r="G14" s="184">
        <f>'Показатель 9.3'!G15</f>
        <v>1</v>
      </c>
    </row>
    <row r="15" spans="1:8" s="11" customFormat="1" ht="15.95" customHeight="1" x14ac:dyDescent="0.2">
      <c r="A15" s="36" t="s">
        <v>18</v>
      </c>
      <c r="B15" s="182">
        <f t="shared" si="0"/>
        <v>10</v>
      </c>
      <c r="C15" s="183">
        <f>'Показатель 8.1'!J17</f>
        <v>4</v>
      </c>
      <c r="D15" s="184">
        <f>'Показатель 8.2'!H18</f>
        <v>3</v>
      </c>
      <c r="E15" s="184">
        <f>'Показатель 9.1'!H16</f>
        <v>1</v>
      </c>
      <c r="F15" s="184">
        <f>'Показатель 9.2'!J16</f>
        <v>1</v>
      </c>
      <c r="G15" s="184">
        <f>'Показатель 9.3'!G16</f>
        <v>1</v>
      </c>
    </row>
    <row r="16" spans="1:8" s="11" customFormat="1" ht="15.95" customHeight="1" x14ac:dyDescent="0.2">
      <c r="A16" s="36" t="s">
        <v>19</v>
      </c>
      <c r="B16" s="182">
        <f t="shared" si="0"/>
        <v>9</v>
      </c>
      <c r="C16" s="183">
        <f>'Показатель 8.1'!J18</f>
        <v>4</v>
      </c>
      <c r="D16" s="184">
        <f>'Показатель 8.2'!H19</f>
        <v>3</v>
      </c>
      <c r="E16" s="184">
        <f>'Показатель 9.1'!H17</f>
        <v>1</v>
      </c>
      <c r="F16" s="184">
        <f>'Показатель 9.2'!J17</f>
        <v>1</v>
      </c>
      <c r="G16" s="184">
        <f>'Показатель 9.3'!G17</f>
        <v>0</v>
      </c>
    </row>
    <row r="17" spans="1:7" s="11" customFormat="1" ht="15.95" customHeight="1" x14ac:dyDescent="0.2">
      <c r="A17" s="36" t="s">
        <v>20</v>
      </c>
      <c r="B17" s="182">
        <f t="shared" si="0"/>
        <v>10</v>
      </c>
      <c r="C17" s="183">
        <f>'Показатель 8.1'!J19</f>
        <v>4</v>
      </c>
      <c r="D17" s="184">
        <f>'Показатель 8.2'!H20</f>
        <v>3</v>
      </c>
      <c r="E17" s="184">
        <f>'Показатель 9.1'!H18</f>
        <v>1</v>
      </c>
      <c r="F17" s="184">
        <f>'Показатель 9.2'!J18</f>
        <v>1</v>
      </c>
      <c r="G17" s="184">
        <f>'Показатель 9.3'!G18</f>
        <v>1</v>
      </c>
    </row>
    <row r="18" spans="1:7" s="11" customFormat="1" ht="15.95" customHeight="1" x14ac:dyDescent="0.2">
      <c r="A18" s="36" t="s">
        <v>21</v>
      </c>
      <c r="B18" s="182">
        <f t="shared" si="0"/>
        <v>10</v>
      </c>
      <c r="C18" s="183">
        <f>'Показатель 8.1'!J20</f>
        <v>4</v>
      </c>
      <c r="D18" s="184">
        <f>'Показатель 8.2'!H21</f>
        <v>3</v>
      </c>
      <c r="E18" s="184">
        <f>'Показатель 9.1'!H19</f>
        <v>1</v>
      </c>
      <c r="F18" s="184">
        <f>'Показатель 9.2'!J19</f>
        <v>1</v>
      </c>
      <c r="G18" s="184">
        <f>'Показатель 9.3'!G19</f>
        <v>1</v>
      </c>
    </row>
    <row r="19" spans="1:7" s="11" customFormat="1" ht="15.95" customHeight="1" x14ac:dyDescent="0.2">
      <c r="A19" s="36" t="s">
        <v>22</v>
      </c>
      <c r="B19" s="182">
        <f t="shared" si="0"/>
        <v>7</v>
      </c>
      <c r="C19" s="183">
        <f>'Показатель 8.1'!J21</f>
        <v>4</v>
      </c>
      <c r="D19" s="184">
        <f>'Показатель 8.2'!H22</f>
        <v>2</v>
      </c>
      <c r="E19" s="184">
        <f>'Показатель 9.1'!H20</f>
        <v>0</v>
      </c>
      <c r="F19" s="184">
        <f>'Показатель 9.2'!J20</f>
        <v>1</v>
      </c>
      <c r="G19" s="184">
        <f>'Показатель 9.3'!G20</f>
        <v>0</v>
      </c>
    </row>
    <row r="20" spans="1:7" s="11" customFormat="1" ht="15.95" customHeight="1" x14ac:dyDescent="0.2">
      <c r="A20" s="36" t="s">
        <v>23</v>
      </c>
      <c r="B20" s="182">
        <f t="shared" si="0"/>
        <v>4</v>
      </c>
      <c r="C20" s="183">
        <f>'Показатель 8.1'!J22</f>
        <v>4</v>
      </c>
      <c r="D20" s="184">
        <f>'Показатель 8.2'!H23</f>
        <v>0</v>
      </c>
      <c r="E20" s="184">
        <f>'Показатель 9.1'!H21</f>
        <v>0</v>
      </c>
      <c r="F20" s="184">
        <f>'Показатель 9.2'!J21</f>
        <v>0</v>
      </c>
      <c r="G20" s="184">
        <f>'Показатель 9.3'!G21</f>
        <v>0</v>
      </c>
    </row>
    <row r="21" spans="1:7" s="11" customFormat="1" ht="15.95" customHeight="1" x14ac:dyDescent="0.2">
      <c r="A21" s="36" t="s">
        <v>24</v>
      </c>
      <c r="B21" s="182">
        <f t="shared" si="0"/>
        <v>4</v>
      </c>
      <c r="C21" s="183">
        <f>'Показатель 8.1'!J23</f>
        <v>2</v>
      </c>
      <c r="D21" s="184">
        <f>'Показатель 8.2'!H24</f>
        <v>1</v>
      </c>
      <c r="E21" s="184">
        <f>'Показатель 9.1'!H22</f>
        <v>0</v>
      </c>
      <c r="F21" s="184">
        <f>'Показатель 9.2'!J22</f>
        <v>0</v>
      </c>
      <c r="G21" s="184">
        <f>'Показатель 9.3'!G22</f>
        <v>1</v>
      </c>
    </row>
    <row r="22" spans="1:7" s="11" customFormat="1" ht="15.95" customHeight="1" x14ac:dyDescent="0.2">
      <c r="A22" s="36" t="s">
        <v>25</v>
      </c>
      <c r="B22" s="182">
        <f t="shared" si="0"/>
        <v>8</v>
      </c>
      <c r="C22" s="183">
        <f>'Показатель 8.1'!J24</f>
        <v>4</v>
      </c>
      <c r="D22" s="184">
        <f>'Показатель 8.2'!H25</f>
        <v>3</v>
      </c>
      <c r="E22" s="184">
        <f>'Показатель 9.1'!H23</f>
        <v>1</v>
      </c>
      <c r="F22" s="184">
        <f>'Показатель 9.2'!J23</f>
        <v>0</v>
      </c>
      <c r="G22" s="184">
        <f>'Показатель 9.3'!G23</f>
        <v>0</v>
      </c>
    </row>
    <row r="23" spans="1:7" s="11" customFormat="1" ht="15.95" customHeight="1" x14ac:dyDescent="0.2">
      <c r="A23" s="36" t="s">
        <v>26</v>
      </c>
      <c r="B23" s="182">
        <f t="shared" si="0"/>
        <v>7</v>
      </c>
      <c r="C23" s="183">
        <f>'Показатель 8.1'!J25</f>
        <v>2</v>
      </c>
      <c r="D23" s="184">
        <f>'Показатель 8.2'!H26</f>
        <v>3</v>
      </c>
      <c r="E23" s="184">
        <f>'Показатель 9.1'!H24</f>
        <v>1</v>
      </c>
      <c r="F23" s="184">
        <f>'Показатель 9.2'!J24</f>
        <v>0</v>
      </c>
      <c r="G23" s="184">
        <f>'Показатель 9.3'!G24</f>
        <v>1</v>
      </c>
    </row>
    <row r="24" spans="1:7" s="11" customFormat="1" ht="15.95" customHeight="1" x14ac:dyDescent="0.2">
      <c r="A24" s="36" t="s">
        <v>27</v>
      </c>
      <c r="B24" s="182">
        <f t="shared" si="0"/>
        <v>9</v>
      </c>
      <c r="C24" s="183">
        <f>'Показатель 8.1'!J26</f>
        <v>4</v>
      </c>
      <c r="D24" s="184">
        <f>'Показатель 8.2'!H27</f>
        <v>3</v>
      </c>
      <c r="E24" s="184">
        <f>'Показатель 9.1'!H25</f>
        <v>1</v>
      </c>
      <c r="F24" s="184">
        <f>'Показатель 9.2'!J25</f>
        <v>1</v>
      </c>
      <c r="G24" s="184">
        <f>'Показатель 9.3'!G25</f>
        <v>0</v>
      </c>
    </row>
    <row r="25" spans="1:7" s="11" customFormat="1" ht="15.95" customHeight="1" x14ac:dyDescent="0.2">
      <c r="A25" s="36" t="s">
        <v>28</v>
      </c>
      <c r="B25" s="182">
        <f t="shared" si="0"/>
        <v>6</v>
      </c>
      <c r="C25" s="183">
        <f>'Показатель 8.1'!J27</f>
        <v>4</v>
      </c>
      <c r="D25" s="184">
        <f>'Показатель 8.2'!H28</f>
        <v>2</v>
      </c>
      <c r="E25" s="184">
        <f>'Показатель 9.1'!H26</f>
        <v>0</v>
      </c>
      <c r="F25" s="184">
        <f>'Показатель 9.2'!J26</f>
        <v>0</v>
      </c>
      <c r="G25" s="184">
        <f>'Показатель 9.3'!G26</f>
        <v>0</v>
      </c>
    </row>
    <row r="26" spans="1:7" s="11" customFormat="1" ht="15.95" customHeight="1" x14ac:dyDescent="0.2">
      <c r="A26" s="36" t="s">
        <v>29</v>
      </c>
      <c r="B26" s="182">
        <f t="shared" si="0"/>
        <v>10</v>
      </c>
      <c r="C26" s="183">
        <f>'Показатель 8.1'!J28</f>
        <v>4</v>
      </c>
      <c r="D26" s="184">
        <f>'Показатель 8.2'!H29</f>
        <v>3</v>
      </c>
      <c r="E26" s="184">
        <f>'Показатель 9.1'!H27</f>
        <v>1</v>
      </c>
      <c r="F26" s="184">
        <f>'Показатель 9.2'!J27</f>
        <v>1</v>
      </c>
      <c r="G26" s="184">
        <f>'Показатель 9.3'!G27</f>
        <v>1</v>
      </c>
    </row>
    <row r="27" spans="1:7" s="11" customFormat="1" ht="15.95" customHeight="1" x14ac:dyDescent="0.2">
      <c r="A27" s="36" t="s">
        <v>30</v>
      </c>
      <c r="B27" s="182">
        <f t="shared" si="0"/>
        <v>9</v>
      </c>
      <c r="C27" s="183">
        <f>'Показатель 8.1'!J29</f>
        <v>4</v>
      </c>
      <c r="D27" s="184">
        <f>'Показатель 8.2'!H30</f>
        <v>3</v>
      </c>
      <c r="E27" s="184">
        <f>'Показатель 9.1'!H28</f>
        <v>1</v>
      </c>
      <c r="F27" s="184">
        <f>'Показатель 9.2'!J28</f>
        <v>1</v>
      </c>
      <c r="G27" s="184">
        <f>'Показатель 9.3'!G28</f>
        <v>0</v>
      </c>
    </row>
    <row r="28" spans="1:7" s="11" customFormat="1" ht="15.95" customHeight="1" x14ac:dyDescent="0.2">
      <c r="A28" s="36" t="s">
        <v>31</v>
      </c>
      <c r="B28" s="182">
        <f t="shared" si="0"/>
        <v>3</v>
      </c>
      <c r="C28" s="183">
        <f>'Показатель 8.1'!J30</f>
        <v>2</v>
      </c>
      <c r="D28" s="184">
        <f>'Показатель 8.2'!H31</f>
        <v>1</v>
      </c>
      <c r="E28" s="184">
        <f>'Показатель 9.1'!H29</f>
        <v>0</v>
      </c>
      <c r="F28" s="184">
        <f>'Показатель 9.2'!J29</f>
        <v>0</v>
      </c>
      <c r="G28" s="184">
        <f>'Показатель 9.3'!G29</f>
        <v>0</v>
      </c>
    </row>
    <row r="29" spans="1:7" s="11" customFormat="1" ht="15" customHeight="1" x14ac:dyDescent="0.2">
      <c r="A29" s="36" t="s">
        <v>32</v>
      </c>
      <c r="B29" s="182">
        <f t="shared" si="0"/>
        <v>6</v>
      </c>
      <c r="C29" s="183">
        <f>'Показатель 8.1'!J31</f>
        <v>4</v>
      </c>
      <c r="D29" s="184">
        <f>'Показатель 8.2'!H32</f>
        <v>2</v>
      </c>
      <c r="E29" s="184">
        <f>'Показатель 9.1'!H30</f>
        <v>0</v>
      </c>
      <c r="F29" s="184">
        <f>'Показатель 9.2'!J30</f>
        <v>0</v>
      </c>
      <c r="G29" s="184">
        <f>'Показатель 9.3'!G30</f>
        <v>0</v>
      </c>
    </row>
    <row r="30" spans="1:7" s="11" customFormat="1" ht="15.95" customHeight="1" x14ac:dyDescent="0.2">
      <c r="A30" s="36" t="s">
        <v>33</v>
      </c>
      <c r="B30" s="182">
        <f t="shared" si="0"/>
        <v>9</v>
      </c>
      <c r="C30" s="183">
        <f>'Показатель 8.1'!J32</f>
        <v>4</v>
      </c>
      <c r="D30" s="184">
        <f>'Показатель 8.2'!H33</f>
        <v>3</v>
      </c>
      <c r="E30" s="184">
        <f>'Показатель 9.1'!H31</f>
        <v>1</v>
      </c>
      <c r="F30" s="184">
        <f>'Показатель 9.2'!J31</f>
        <v>1</v>
      </c>
      <c r="G30" s="184">
        <f>'Показатель 9.3'!G31</f>
        <v>0</v>
      </c>
    </row>
    <row r="31" spans="1:7" s="11" customFormat="1" ht="15.95" customHeight="1" x14ac:dyDescent="0.2">
      <c r="A31" s="36" t="s">
        <v>34</v>
      </c>
      <c r="B31" s="182">
        <f t="shared" si="0"/>
        <v>8</v>
      </c>
      <c r="C31" s="183">
        <f>'Показатель 8.1'!J33</f>
        <v>4</v>
      </c>
      <c r="D31" s="184">
        <f>'Показатель 8.2'!H34</f>
        <v>3</v>
      </c>
      <c r="E31" s="184">
        <f>'Показатель 9.1'!H32</f>
        <v>0</v>
      </c>
      <c r="F31" s="184">
        <f>'Показатель 9.2'!J32</f>
        <v>1</v>
      </c>
      <c r="G31" s="184">
        <f>'Показатель 9.3'!G32</f>
        <v>0</v>
      </c>
    </row>
    <row r="32" spans="1:7" s="11" customFormat="1" ht="15.95" customHeight="1" x14ac:dyDescent="0.2">
      <c r="A32" s="36" t="s">
        <v>35</v>
      </c>
      <c r="B32" s="182">
        <f t="shared" si="0"/>
        <v>10</v>
      </c>
      <c r="C32" s="183">
        <f>'Показатель 8.1'!J34</f>
        <v>4</v>
      </c>
      <c r="D32" s="184">
        <f>'Показатель 8.2'!H35</f>
        <v>3</v>
      </c>
      <c r="E32" s="184">
        <f>'Показатель 9.1'!H33</f>
        <v>1</v>
      </c>
      <c r="F32" s="184">
        <f>'Показатель 9.2'!J33</f>
        <v>1</v>
      </c>
      <c r="G32" s="184">
        <f>'Показатель 9.3'!G33</f>
        <v>1</v>
      </c>
    </row>
    <row r="33" spans="1:7" s="11" customFormat="1" ht="15.95" customHeight="1" x14ac:dyDescent="0.2">
      <c r="A33" s="36" t="s">
        <v>36</v>
      </c>
      <c r="B33" s="182">
        <f t="shared" si="0"/>
        <v>10</v>
      </c>
      <c r="C33" s="183">
        <f>'Показатель 8.1'!J35</f>
        <v>4</v>
      </c>
      <c r="D33" s="184">
        <f>'Показатель 8.2'!H36</f>
        <v>3</v>
      </c>
      <c r="E33" s="184">
        <f>'Показатель 9.1'!H34</f>
        <v>1</v>
      </c>
      <c r="F33" s="184">
        <f>'Показатель 9.2'!J34</f>
        <v>1</v>
      </c>
      <c r="G33" s="184">
        <f>'Показатель 9.3'!G34</f>
        <v>1</v>
      </c>
    </row>
    <row r="34" spans="1:7" s="11" customFormat="1" ht="15.95" customHeight="1" x14ac:dyDescent="0.2">
      <c r="A34" s="36" t="s">
        <v>37</v>
      </c>
      <c r="B34" s="182">
        <f t="shared" si="0"/>
        <v>8</v>
      </c>
      <c r="C34" s="183">
        <f>'Показатель 8.1'!J36</f>
        <v>4</v>
      </c>
      <c r="D34" s="184">
        <f>'Показатель 8.2'!H37</f>
        <v>3</v>
      </c>
      <c r="E34" s="184">
        <f>'Показатель 9.1'!H35</f>
        <v>1</v>
      </c>
      <c r="F34" s="184">
        <f>'Показатель 9.2'!J35</f>
        <v>0</v>
      </c>
      <c r="G34" s="184">
        <f>'Показатель 9.3'!G35</f>
        <v>0</v>
      </c>
    </row>
    <row r="35" spans="1:7" s="11" customFormat="1" ht="15.95" customHeight="1" x14ac:dyDescent="0.2">
      <c r="A35" s="36" t="s">
        <v>38</v>
      </c>
      <c r="B35" s="182">
        <f t="shared" si="0"/>
        <v>9</v>
      </c>
      <c r="C35" s="183">
        <f>'Показатель 8.1'!J37</f>
        <v>4</v>
      </c>
      <c r="D35" s="184">
        <f>'Показатель 8.2'!H38</f>
        <v>3</v>
      </c>
      <c r="E35" s="184">
        <f>'Показатель 9.1'!H36</f>
        <v>1</v>
      </c>
      <c r="F35" s="184">
        <f>'Показатель 9.2'!J36</f>
        <v>1</v>
      </c>
      <c r="G35" s="184">
        <f>'Показатель 9.3'!G36</f>
        <v>0</v>
      </c>
    </row>
    <row r="36" spans="1:7" s="11" customFormat="1" ht="15.95" customHeight="1" x14ac:dyDescent="0.2">
      <c r="A36" s="36" t="s">
        <v>39</v>
      </c>
      <c r="B36" s="182">
        <f t="shared" si="0"/>
        <v>10</v>
      </c>
      <c r="C36" s="183">
        <f>'Показатель 8.1'!J38</f>
        <v>4</v>
      </c>
      <c r="D36" s="184">
        <f>'Показатель 8.2'!H39</f>
        <v>3</v>
      </c>
      <c r="E36" s="184">
        <f>'Показатель 9.1'!H37</f>
        <v>1</v>
      </c>
      <c r="F36" s="184">
        <f>'Показатель 9.2'!J37</f>
        <v>1</v>
      </c>
      <c r="G36" s="184">
        <f>'Показатель 9.3'!G37</f>
        <v>1</v>
      </c>
    </row>
    <row r="37" spans="1:7" s="11" customFormat="1" ht="15.95" customHeight="1" x14ac:dyDescent="0.2">
      <c r="A37" s="36" t="s">
        <v>40</v>
      </c>
      <c r="B37" s="182">
        <f t="shared" si="0"/>
        <v>9</v>
      </c>
      <c r="C37" s="183">
        <f>'Показатель 8.1'!J39</f>
        <v>4</v>
      </c>
      <c r="D37" s="184">
        <f>'Показатель 8.2'!H40</f>
        <v>3</v>
      </c>
      <c r="E37" s="184">
        <f>'Показатель 9.1'!H38</f>
        <v>0</v>
      </c>
      <c r="F37" s="184">
        <f>'Показатель 9.2'!J38</f>
        <v>1</v>
      </c>
      <c r="G37" s="184">
        <f>'Показатель 9.3'!G38</f>
        <v>1</v>
      </c>
    </row>
    <row r="38" spans="1:7" s="11" customFormat="1" ht="15.95" customHeight="1" x14ac:dyDescent="0.2">
      <c r="A38" s="36" t="s">
        <v>41</v>
      </c>
      <c r="B38" s="182">
        <f t="shared" si="0"/>
        <v>8</v>
      </c>
      <c r="C38" s="183">
        <f>'Показатель 8.1'!J40</f>
        <v>4</v>
      </c>
      <c r="D38" s="184">
        <f>'Показатель 8.2'!H41</f>
        <v>2</v>
      </c>
      <c r="E38" s="184">
        <f>'Показатель 9.1'!H39</f>
        <v>1</v>
      </c>
      <c r="F38" s="184">
        <f>'Показатель 9.2'!J39</f>
        <v>1</v>
      </c>
      <c r="G38" s="184">
        <f>'Показатель 9.3'!G39</f>
        <v>0</v>
      </c>
    </row>
    <row r="39" spans="1:7" s="11" customFormat="1" ht="15.95" customHeight="1" x14ac:dyDescent="0.2">
      <c r="A39" s="36" t="s">
        <v>42</v>
      </c>
      <c r="B39" s="182">
        <f t="shared" si="0"/>
        <v>9</v>
      </c>
      <c r="C39" s="183">
        <f>'Показатель 8.1'!J41</f>
        <v>4</v>
      </c>
      <c r="D39" s="184">
        <f>'Показатель 8.2'!H42</f>
        <v>3</v>
      </c>
      <c r="E39" s="184">
        <f>'Показатель 9.1'!H40</f>
        <v>1</v>
      </c>
      <c r="F39" s="184">
        <f>'Показатель 9.2'!J40</f>
        <v>1</v>
      </c>
      <c r="G39" s="184">
        <f>'Показатель 9.3'!G40</f>
        <v>0</v>
      </c>
    </row>
    <row r="40" spans="1:7" s="11" customFormat="1" ht="15.95" customHeight="1" x14ac:dyDescent="0.2">
      <c r="A40" s="36" t="s">
        <v>43</v>
      </c>
      <c r="B40" s="182">
        <f t="shared" si="0"/>
        <v>6</v>
      </c>
      <c r="C40" s="183">
        <f>'Показатель 8.1'!J42</f>
        <v>4</v>
      </c>
      <c r="D40" s="184">
        <f>'Показатель 8.2'!H43</f>
        <v>0</v>
      </c>
      <c r="E40" s="184">
        <f>'Показатель 9.1'!H41</f>
        <v>1</v>
      </c>
      <c r="F40" s="184">
        <f>'Показатель 9.2'!J41</f>
        <v>1</v>
      </c>
      <c r="G40" s="184">
        <f>'Показатель 9.3'!G41</f>
        <v>0</v>
      </c>
    </row>
    <row r="41" spans="1:7" s="11" customFormat="1" ht="15.95" customHeight="1" x14ac:dyDescent="0.2">
      <c r="A41" s="36" t="s">
        <v>44</v>
      </c>
      <c r="B41" s="182">
        <f t="shared" si="0"/>
        <v>10</v>
      </c>
      <c r="C41" s="183">
        <f>'Показатель 8.1'!J43</f>
        <v>4</v>
      </c>
      <c r="D41" s="184">
        <f>'Показатель 8.2'!H44</f>
        <v>3</v>
      </c>
      <c r="E41" s="184">
        <f>'Показатель 9.1'!H42</f>
        <v>1</v>
      </c>
      <c r="F41" s="184">
        <f>'Показатель 9.2'!J42</f>
        <v>1</v>
      </c>
      <c r="G41" s="184">
        <f>'Показатель 9.3'!G42</f>
        <v>1</v>
      </c>
    </row>
    <row r="42" spans="1:7" s="11" customFormat="1" ht="15" customHeight="1" x14ac:dyDescent="0.2">
      <c r="A42" s="36" t="s">
        <v>45</v>
      </c>
      <c r="B42" s="182">
        <f t="shared" si="0"/>
        <v>10</v>
      </c>
      <c r="C42" s="183">
        <f>'Показатель 8.1'!J44</f>
        <v>4</v>
      </c>
      <c r="D42" s="184">
        <f>'Показатель 8.2'!H45</f>
        <v>3</v>
      </c>
      <c r="E42" s="184">
        <f>'Показатель 9.1'!H43</f>
        <v>1</v>
      </c>
      <c r="F42" s="184">
        <f>'Показатель 9.2'!J43</f>
        <v>1</v>
      </c>
      <c r="G42" s="184">
        <f>'Показатель 9.3'!G43</f>
        <v>1</v>
      </c>
    </row>
    <row r="43" spans="1:7" s="11" customFormat="1" ht="15.95" customHeight="1" x14ac:dyDescent="0.2">
      <c r="A43" s="36" t="s">
        <v>46</v>
      </c>
      <c r="B43" s="182">
        <f t="shared" si="0"/>
        <v>2</v>
      </c>
      <c r="C43" s="183">
        <f>'Показатель 8.1'!J45</f>
        <v>1</v>
      </c>
      <c r="D43" s="184">
        <f>'Показатель 8.2'!H46</f>
        <v>0</v>
      </c>
      <c r="E43" s="184">
        <f>'Показатель 9.1'!H44</f>
        <v>0</v>
      </c>
      <c r="F43" s="184">
        <f>'Показатель 9.2'!J44</f>
        <v>1</v>
      </c>
      <c r="G43" s="184">
        <f>'Показатель 9.3'!G44</f>
        <v>0</v>
      </c>
    </row>
    <row r="44" spans="1:7" s="11" customFormat="1" ht="15.95" customHeight="1" x14ac:dyDescent="0.2">
      <c r="A44" s="36" t="s">
        <v>47</v>
      </c>
      <c r="B44" s="182">
        <f t="shared" si="0"/>
        <v>9</v>
      </c>
      <c r="C44" s="183">
        <f>'Показатель 8.1'!J46</f>
        <v>4</v>
      </c>
      <c r="D44" s="184">
        <f>'Показатель 8.2'!H47</f>
        <v>3</v>
      </c>
      <c r="E44" s="184">
        <f>'Показатель 9.1'!H45</f>
        <v>1</v>
      </c>
      <c r="F44" s="184">
        <f>'Показатель 9.2'!J45</f>
        <v>1</v>
      </c>
      <c r="G44" s="184">
        <f>'Показатель 9.3'!G45</f>
        <v>0</v>
      </c>
    </row>
    <row r="45" spans="1:7" s="11" customFormat="1" ht="15.95" customHeight="1" x14ac:dyDescent="0.2">
      <c r="A45" s="36" t="s">
        <v>48</v>
      </c>
      <c r="B45" s="182">
        <f t="shared" si="0"/>
        <v>3</v>
      </c>
      <c r="C45" s="183">
        <f>'Показатель 8.1'!J47</f>
        <v>2</v>
      </c>
      <c r="D45" s="184">
        <f>'Показатель 8.2'!H48</f>
        <v>0</v>
      </c>
      <c r="E45" s="184">
        <f>'Показатель 9.1'!H46</f>
        <v>0</v>
      </c>
      <c r="F45" s="184">
        <f>'Показатель 9.2'!J46</f>
        <v>1</v>
      </c>
      <c r="G45" s="184">
        <f>'Показатель 9.3'!G46</f>
        <v>0</v>
      </c>
    </row>
    <row r="46" spans="1:7" s="11" customFormat="1" ht="15.95" customHeight="1" x14ac:dyDescent="0.2">
      <c r="A46" s="36" t="s">
        <v>49</v>
      </c>
      <c r="B46" s="182">
        <f t="shared" si="0"/>
        <v>10</v>
      </c>
      <c r="C46" s="183">
        <f>'Показатель 8.1'!J48</f>
        <v>4</v>
      </c>
      <c r="D46" s="184">
        <f>'Показатель 8.2'!H49</f>
        <v>3</v>
      </c>
      <c r="E46" s="184">
        <f>'Показатель 9.1'!H47</f>
        <v>1</v>
      </c>
      <c r="F46" s="184">
        <f>'Показатель 9.2'!J47</f>
        <v>1</v>
      </c>
      <c r="G46" s="184">
        <f>'Показатель 9.3'!G47</f>
        <v>1</v>
      </c>
    </row>
    <row r="47" spans="1:7" s="11" customFormat="1" ht="15.95" customHeight="1" x14ac:dyDescent="0.2">
      <c r="A47" s="36" t="s">
        <v>50</v>
      </c>
      <c r="B47" s="182">
        <f t="shared" si="0"/>
        <v>9</v>
      </c>
      <c r="C47" s="183">
        <f>'Показатель 8.1'!J49</f>
        <v>4</v>
      </c>
      <c r="D47" s="184">
        <f>'Показатель 8.2'!H50</f>
        <v>2</v>
      </c>
      <c r="E47" s="184">
        <f>'Показатель 9.1'!H48</f>
        <v>1</v>
      </c>
      <c r="F47" s="184">
        <f>'Показатель 9.2'!J48</f>
        <v>1</v>
      </c>
      <c r="G47" s="184">
        <f>'Показатель 9.3'!G48</f>
        <v>1</v>
      </c>
    </row>
    <row r="48" spans="1:7" s="11" customFormat="1" ht="15.95" customHeight="1" x14ac:dyDescent="0.2">
      <c r="A48" s="36" t="s">
        <v>51</v>
      </c>
      <c r="B48" s="182">
        <f t="shared" si="0"/>
        <v>7</v>
      </c>
      <c r="C48" s="183">
        <f>'Показатель 8.1'!J50</f>
        <v>2</v>
      </c>
      <c r="D48" s="184">
        <f>'Показатель 8.2'!H51</f>
        <v>3</v>
      </c>
      <c r="E48" s="184">
        <f>'Показатель 9.1'!H49</f>
        <v>1</v>
      </c>
      <c r="F48" s="184">
        <f>'Показатель 9.2'!J49</f>
        <v>1</v>
      </c>
      <c r="G48" s="184">
        <f>'Показатель 9.3'!G49</f>
        <v>0</v>
      </c>
    </row>
    <row r="49" spans="1:7" s="11" customFormat="1" ht="15.95" customHeight="1" x14ac:dyDescent="0.2">
      <c r="A49" s="36" t="s">
        <v>52</v>
      </c>
      <c r="B49" s="182">
        <f t="shared" si="0"/>
        <v>10</v>
      </c>
      <c r="C49" s="183">
        <f>'Показатель 8.1'!J51</f>
        <v>4</v>
      </c>
      <c r="D49" s="184">
        <f>'Показатель 8.2'!H52</f>
        <v>3</v>
      </c>
      <c r="E49" s="184">
        <f>'Показатель 9.1'!H50</f>
        <v>1</v>
      </c>
      <c r="F49" s="184">
        <f>'Показатель 9.2'!J50</f>
        <v>1</v>
      </c>
      <c r="G49" s="184">
        <f>'Показатель 9.3'!G50</f>
        <v>1</v>
      </c>
    </row>
  </sheetData>
  <mergeCells count="1">
    <mergeCell ref="A1:G1"/>
  </mergeCells>
  <printOptions horizontalCentered="1"/>
  <pageMargins left="0.11811023622047245" right="0.11811023622047245" top="0.15748031496062992" bottom="0.15748031496062992"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5" activePane="bottomLeft" state="frozen"/>
      <selection activeCell="L37" sqref="L37"/>
      <selection pane="bottomLeft" activeCell="G12" sqref="G12"/>
    </sheetView>
  </sheetViews>
  <sheetFormatPr defaultRowHeight="15" x14ac:dyDescent="0.25"/>
  <cols>
    <col min="1" max="1" width="6.140625" style="23" customWidth="1"/>
    <col min="2" max="2" width="110.28515625" style="23" customWidth="1"/>
    <col min="3" max="3" width="7.42578125" style="23" customWidth="1"/>
    <col min="4" max="16384" width="9.140625" style="23"/>
  </cols>
  <sheetData>
    <row r="1" spans="1:3" ht="15.75" x14ac:dyDescent="0.25">
      <c r="A1" s="195" t="s">
        <v>54</v>
      </c>
      <c r="B1" s="195"/>
      <c r="C1" s="195"/>
    </row>
    <row r="2" spans="1:3" ht="15.75" x14ac:dyDescent="0.25">
      <c r="A2" s="67"/>
      <c r="B2" s="67"/>
      <c r="C2" s="67"/>
    </row>
    <row r="3" spans="1:3" ht="15" customHeight="1" x14ac:dyDescent="0.25">
      <c r="A3" s="196" t="s">
        <v>55</v>
      </c>
      <c r="B3" s="197" t="s">
        <v>56</v>
      </c>
      <c r="C3" s="197" t="s">
        <v>57</v>
      </c>
    </row>
    <row r="4" spans="1:3" x14ac:dyDescent="0.25">
      <c r="A4" s="196"/>
      <c r="B4" s="197"/>
      <c r="C4" s="197"/>
    </row>
    <row r="5" spans="1:3" x14ac:dyDescent="0.25">
      <c r="A5" s="68" t="s">
        <v>58</v>
      </c>
      <c r="B5" s="69" t="s">
        <v>59</v>
      </c>
      <c r="C5" s="70">
        <f>C8+C13</f>
        <v>7</v>
      </c>
    </row>
    <row r="6" spans="1:3" ht="36.75" customHeight="1" x14ac:dyDescent="0.25">
      <c r="A6" s="198" t="s">
        <v>60</v>
      </c>
      <c r="B6" s="71" t="s">
        <v>61</v>
      </c>
      <c r="C6" s="199"/>
    </row>
    <row r="7" spans="1:3" ht="106.5" customHeight="1" x14ac:dyDescent="0.25">
      <c r="A7" s="198"/>
      <c r="B7" s="72" t="s">
        <v>115</v>
      </c>
      <c r="C7" s="199"/>
    </row>
    <row r="8" spans="1:3" x14ac:dyDescent="0.25">
      <c r="A8" s="73"/>
      <c r="B8" s="74" t="s">
        <v>62</v>
      </c>
      <c r="C8" s="75">
        <v>4</v>
      </c>
    </row>
    <row r="9" spans="1:3" x14ac:dyDescent="0.25">
      <c r="A9" s="73"/>
      <c r="B9" s="74" t="s">
        <v>63</v>
      </c>
      <c r="C9" s="75">
        <v>2</v>
      </c>
    </row>
    <row r="10" spans="1:3" x14ac:dyDescent="0.25">
      <c r="A10" s="73"/>
      <c r="B10" s="76" t="s">
        <v>64</v>
      </c>
      <c r="C10" s="75">
        <v>0</v>
      </c>
    </row>
    <row r="11" spans="1:3" ht="38.25" customHeight="1" x14ac:dyDescent="0.25">
      <c r="A11" s="193" t="s">
        <v>65</v>
      </c>
      <c r="B11" s="71" t="s">
        <v>66</v>
      </c>
      <c r="C11" s="194"/>
    </row>
    <row r="12" spans="1:3" ht="288" customHeight="1" x14ac:dyDescent="0.25">
      <c r="A12" s="193"/>
      <c r="B12" s="72" t="s">
        <v>116</v>
      </c>
      <c r="C12" s="194"/>
    </row>
    <row r="13" spans="1:3" x14ac:dyDescent="0.25">
      <c r="A13" s="77"/>
      <c r="B13" s="74" t="s">
        <v>67</v>
      </c>
      <c r="C13" s="75">
        <v>3</v>
      </c>
    </row>
    <row r="14" spans="1:3" x14ac:dyDescent="0.25">
      <c r="A14" s="77"/>
      <c r="B14" s="74" t="s">
        <v>68</v>
      </c>
      <c r="C14" s="75">
        <v>2</v>
      </c>
    </row>
    <row r="15" spans="1:3" x14ac:dyDescent="0.25">
      <c r="A15" s="77"/>
      <c r="B15" s="74" t="s">
        <v>69</v>
      </c>
      <c r="C15" s="75">
        <v>1</v>
      </c>
    </row>
    <row r="16" spans="1:3" x14ac:dyDescent="0.25">
      <c r="A16" s="77"/>
      <c r="B16" s="76" t="s">
        <v>70</v>
      </c>
      <c r="C16" s="75">
        <v>0</v>
      </c>
    </row>
    <row r="17" spans="1:3" x14ac:dyDescent="0.25">
      <c r="A17" s="78" t="s">
        <v>71</v>
      </c>
      <c r="B17" s="69" t="s">
        <v>72</v>
      </c>
      <c r="C17" s="70">
        <f>C20+C24+C28</f>
        <v>3</v>
      </c>
    </row>
    <row r="18" spans="1:3" ht="34.5" customHeight="1" x14ac:dyDescent="0.25">
      <c r="A18" s="189" t="s">
        <v>73</v>
      </c>
      <c r="B18" s="71" t="s">
        <v>74</v>
      </c>
      <c r="C18" s="191"/>
    </row>
    <row r="19" spans="1:3" ht="161.25" customHeight="1" x14ac:dyDescent="0.25">
      <c r="A19" s="190"/>
      <c r="B19" s="72" t="s">
        <v>75</v>
      </c>
      <c r="C19" s="192"/>
    </row>
    <row r="20" spans="1:3" ht="30" customHeight="1" x14ac:dyDescent="0.25">
      <c r="A20" s="79"/>
      <c r="B20" s="74" t="s">
        <v>76</v>
      </c>
      <c r="C20" s="75">
        <v>1</v>
      </c>
    </row>
    <row r="21" spans="1:3" ht="17.25" customHeight="1" x14ac:dyDescent="0.25">
      <c r="A21" s="79"/>
      <c r="B21" s="74" t="s">
        <v>77</v>
      </c>
      <c r="C21" s="75">
        <v>0</v>
      </c>
    </row>
    <row r="22" spans="1:3" ht="66" customHeight="1" x14ac:dyDescent="0.25">
      <c r="A22" s="189" t="s">
        <v>78</v>
      </c>
      <c r="B22" s="71" t="s">
        <v>79</v>
      </c>
      <c r="C22" s="191"/>
    </row>
    <row r="23" spans="1:3" ht="73.5" customHeight="1" x14ac:dyDescent="0.25">
      <c r="A23" s="190"/>
      <c r="B23" s="80" t="s">
        <v>80</v>
      </c>
      <c r="C23" s="192"/>
    </row>
    <row r="24" spans="1:3" ht="39" customHeight="1" x14ac:dyDescent="0.25">
      <c r="A24" s="79"/>
      <c r="B24" s="74" t="s">
        <v>81</v>
      </c>
      <c r="C24" s="75">
        <v>1</v>
      </c>
    </row>
    <row r="25" spans="1:3" ht="30" customHeight="1" x14ac:dyDescent="0.25">
      <c r="A25" s="79"/>
      <c r="B25" s="74" t="s">
        <v>82</v>
      </c>
      <c r="C25" s="75">
        <v>0</v>
      </c>
    </row>
    <row r="26" spans="1:3" ht="33.75" customHeight="1" x14ac:dyDescent="0.25">
      <c r="A26" s="189" t="s">
        <v>83</v>
      </c>
      <c r="B26" s="71" t="s">
        <v>84</v>
      </c>
      <c r="C26" s="191"/>
    </row>
    <row r="27" spans="1:3" ht="55.5" customHeight="1" x14ac:dyDescent="0.25">
      <c r="A27" s="190"/>
      <c r="B27" s="72" t="s">
        <v>85</v>
      </c>
      <c r="C27" s="192"/>
    </row>
    <row r="28" spans="1:3" x14ac:dyDescent="0.25">
      <c r="A28" s="79"/>
      <c r="B28" s="74" t="s">
        <v>86</v>
      </c>
      <c r="C28" s="75">
        <v>1</v>
      </c>
    </row>
    <row r="29" spans="1:3" x14ac:dyDescent="0.25">
      <c r="A29" s="79"/>
      <c r="B29" s="74" t="s">
        <v>87</v>
      </c>
      <c r="C29" s="75">
        <v>0</v>
      </c>
    </row>
    <row r="30" spans="1:3" x14ac:dyDescent="0.25">
      <c r="A30" s="34"/>
      <c r="B30" s="81" t="s">
        <v>88</v>
      </c>
      <c r="C30" s="82">
        <f>C5+C17</f>
        <v>10</v>
      </c>
    </row>
  </sheetData>
  <mergeCells count="14">
    <mergeCell ref="A1:C1"/>
    <mergeCell ref="A3:A4"/>
    <mergeCell ref="B3:B4"/>
    <mergeCell ref="C3:C4"/>
    <mergeCell ref="A6:A7"/>
    <mergeCell ref="C6:C7"/>
    <mergeCell ref="A26:A27"/>
    <mergeCell ref="C26:C27"/>
    <mergeCell ref="A11:A12"/>
    <mergeCell ref="C11:C12"/>
    <mergeCell ref="A18:A19"/>
    <mergeCell ref="C18:C19"/>
    <mergeCell ref="A22:A23"/>
    <mergeCell ref="C22:C23"/>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view="pageBreakPreview" zoomScale="85" zoomScaleNormal="100" zoomScaleSheetLayoutView="85" workbookViewId="0">
      <pane ySplit="7" topLeftCell="A8" activePane="bottomLeft" state="frozen"/>
      <selection activeCell="L37" sqref="L37"/>
      <selection pane="bottomLeft" activeCell="O57" sqref="O57"/>
    </sheetView>
  </sheetViews>
  <sheetFormatPr defaultRowHeight="12.75" x14ac:dyDescent="0.2"/>
  <cols>
    <col min="1" max="1" width="3.85546875" style="56" customWidth="1"/>
    <col min="2" max="2" width="23.28515625" style="1" customWidth="1"/>
    <col min="3" max="3" width="55.140625" style="59" customWidth="1"/>
    <col min="4" max="4" width="16.28515625" style="59" customWidth="1"/>
    <col min="5" max="5" width="25.28515625" style="59" customWidth="1"/>
    <col min="6" max="6" width="11" style="59" customWidth="1"/>
    <col min="7" max="7" width="12.140625" style="59" customWidth="1"/>
    <col min="8" max="8" width="10.42578125" style="59" customWidth="1"/>
    <col min="9" max="9" width="10.42578125" style="1" customWidth="1"/>
    <col min="10" max="10" width="9.140625" style="1"/>
    <col min="11" max="11" width="49.7109375" style="1" customWidth="1"/>
    <col min="12" max="12" width="39.85546875" style="1" customWidth="1"/>
    <col min="13" max="16384" width="9.140625" style="1"/>
  </cols>
  <sheetData>
    <row r="1" spans="1:12" ht="17.25" customHeight="1" x14ac:dyDescent="0.25">
      <c r="A1" s="21" t="s">
        <v>89</v>
      </c>
      <c r="B1" s="22"/>
      <c r="C1" s="22"/>
      <c r="D1" s="22"/>
      <c r="E1" s="22"/>
      <c r="F1" s="22"/>
      <c r="G1" s="22"/>
      <c r="H1" s="22"/>
      <c r="I1" s="22"/>
      <c r="J1" s="22"/>
      <c r="K1" s="23"/>
    </row>
    <row r="2" spans="1:12" ht="16.5" customHeight="1" x14ac:dyDescent="0.2">
      <c r="A2" s="24" t="s">
        <v>90</v>
      </c>
      <c r="B2" s="25"/>
      <c r="C2" s="26"/>
      <c r="D2" s="26"/>
      <c r="E2" s="26"/>
      <c r="F2" s="26"/>
      <c r="G2" s="26"/>
      <c r="H2" s="12"/>
    </row>
    <row r="3" spans="1:12" ht="42.75" customHeight="1" x14ac:dyDescent="0.2">
      <c r="A3" s="202"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 бюджете муниципального образования на очередной финансовый год (очередной финансовый год и плановый период), оценка показателя принимает значение 0 баллов.
</v>
      </c>
      <c r="B3" s="202"/>
      <c r="C3" s="202"/>
      <c r="D3" s="202"/>
      <c r="E3" s="202"/>
      <c r="F3" s="202"/>
      <c r="G3" s="202"/>
      <c r="H3" s="202"/>
      <c r="I3" s="202"/>
      <c r="J3" s="202"/>
      <c r="K3" s="202"/>
      <c r="L3" s="202"/>
    </row>
    <row r="4" spans="1:12" ht="51" customHeight="1" x14ac:dyDescent="0.2">
      <c r="A4" s="203" t="s">
        <v>55</v>
      </c>
      <c r="B4" s="125" t="s">
        <v>9</v>
      </c>
      <c r="C4" s="125"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125" t="s">
        <v>91</v>
      </c>
      <c r="E4" s="203" t="s">
        <v>92</v>
      </c>
      <c r="F4" s="203" t="s">
        <v>93</v>
      </c>
      <c r="G4" s="203"/>
      <c r="H4" s="203"/>
      <c r="I4" s="203"/>
      <c r="J4" s="203"/>
      <c r="K4" s="203" t="s">
        <v>94</v>
      </c>
      <c r="L4" s="203" t="s">
        <v>95</v>
      </c>
    </row>
    <row r="5" spans="1:12" s="27" customFormat="1" ht="30.75" customHeight="1" x14ac:dyDescent="0.2">
      <c r="A5" s="203"/>
      <c r="B5" s="203" t="s">
        <v>96</v>
      </c>
      <c r="C5" s="124" t="str">
        <f>'Методика IV этап'!B8</f>
        <v>Опубликован в структурированном виде, с указанием полных или кратких наименований всех составляющих</v>
      </c>
      <c r="D5" s="201" t="s">
        <v>97</v>
      </c>
      <c r="E5" s="203"/>
      <c r="F5" s="200" t="s">
        <v>98</v>
      </c>
      <c r="G5" s="201" t="s">
        <v>99</v>
      </c>
      <c r="H5" s="201"/>
      <c r="I5" s="201"/>
      <c r="J5" s="200" t="s">
        <v>100</v>
      </c>
      <c r="K5" s="203"/>
      <c r="L5" s="203"/>
    </row>
    <row r="6" spans="1:12" s="27" customFormat="1" ht="46.5" customHeight="1" x14ac:dyDescent="0.2">
      <c r="A6" s="203"/>
      <c r="B6" s="203"/>
      <c r="C6" s="124" t="str">
        <f>'Методика IV этап'!B9</f>
        <v>Опубликован, но не в структурированном виде и (или) без указания полных или кратких наименований всех составляющих</v>
      </c>
      <c r="D6" s="201"/>
      <c r="E6" s="203"/>
      <c r="F6" s="200"/>
      <c r="G6" s="201" t="s">
        <v>101</v>
      </c>
      <c r="H6" s="201" t="s">
        <v>102</v>
      </c>
      <c r="I6" s="201" t="s">
        <v>103</v>
      </c>
      <c r="J6" s="200"/>
      <c r="K6" s="203"/>
      <c r="L6" s="203"/>
    </row>
    <row r="7" spans="1:12" s="27" customFormat="1" ht="22.5" customHeight="1" x14ac:dyDescent="0.2">
      <c r="A7" s="203"/>
      <c r="B7" s="203"/>
      <c r="C7" s="124" t="str">
        <f>'Методика IV этап'!B10</f>
        <v>Не опубликован</v>
      </c>
      <c r="D7" s="201"/>
      <c r="E7" s="203"/>
      <c r="F7" s="200"/>
      <c r="G7" s="201"/>
      <c r="H7" s="201"/>
      <c r="I7" s="201"/>
      <c r="J7" s="200"/>
      <c r="K7" s="203"/>
      <c r="L7" s="203"/>
    </row>
    <row r="8" spans="1:12" s="17" customFormat="1" x14ac:dyDescent="0.2">
      <c r="A8" s="28"/>
      <c r="B8" s="29" t="s">
        <v>104</v>
      </c>
      <c r="C8" s="30"/>
      <c r="D8" s="30"/>
      <c r="E8" s="31"/>
      <c r="F8" s="32"/>
      <c r="G8" s="32"/>
      <c r="H8" s="32"/>
      <c r="I8" s="32"/>
      <c r="J8" s="32"/>
      <c r="K8" s="141"/>
      <c r="L8" s="34"/>
    </row>
    <row r="9" spans="1:12" s="10" customFormat="1" ht="25.5" x14ac:dyDescent="0.2">
      <c r="A9" s="35">
        <v>1</v>
      </c>
      <c r="B9" s="36" t="s">
        <v>12</v>
      </c>
      <c r="C9" s="37" t="s">
        <v>62</v>
      </c>
      <c r="D9" s="38" t="s">
        <v>123</v>
      </c>
      <c r="E9" s="39"/>
      <c r="F9" s="40">
        <f>IF(C9=$C$5,4,IF(C9=$C$6,2,0))</f>
        <v>4</v>
      </c>
      <c r="G9" s="40"/>
      <c r="H9" s="40"/>
      <c r="I9" s="40"/>
      <c r="J9" s="134">
        <f>F9*(1-G9)*(1-H9)*(1-I9)</f>
        <v>4</v>
      </c>
      <c r="K9" s="20" t="s">
        <v>121</v>
      </c>
      <c r="L9" s="156"/>
    </row>
    <row r="10" spans="1:12" s="10" customFormat="1" ht="38.25" x14ac:dyDescent="0.2">
      <c r="A10" s="35">
        <v>2</v>
      </c>
      <c r="B10" s="36" t="s">
        <v>13</v>
      </c>
      <c r="C10" s="37" t="s">
        <v>62</v>
      </c>
      <c r="D10" s="41" t="s">
        <v>136</v>
      </c>
      <c r="E10" s="42"/>
      <c r="F10" s="40">
        <f t="shared" ref="F10:F51" si="0">IF(C10=$C$5,4,IF(C10=$C$6,2,0))</f>
        <v>4</v>
      </c>
      <c r="G10" s="40"/>
      <c r="H10" s="40"/>
      <c r="I10" s="40"/>
      <c r="J10" s="134">
        <f t="shared" ref="J10:J11" si="1">F10*(1-H10)*(1-I10)</f>
        <v>4</v>
      </c>
      <c r="K10" s="20" t="s">
        <v>134</v>
      </c>
      <c r="L10" s="136"/>
    </row>
    <row r="11" spans="1:12" s="10" customFormat="1" ht="51" x14ac:dyDescent="0.2">
      <c r="A11" s="35">
        <v>3</v>
      </c>
      <c r="B11" s="36" t="s">
        <v>14</v>
      </c>
      <c r="C11" s="37" t="s">
        <v>62</v>
      </c>
      <c r="D11" s="41" t="s">
        <v>141</v>
      </c>
      <c r="E11" s="44"/>
      <c r="F11" s="40">
        <f t="shared" si="0"/>
        <v>4</v>
      </c>
      <c r="G11" s="40"/>
      <c r="H11" s="40"/>
      <c r="I11" s="40"/>
      <c r="J11" s="134">
        <f t="shared" si="1"/>
        <v>4</v>
      </c>
      <c r="K11" s="20" t="s">
        <v>140</v>
      </c>
      <c r="L11" s="140" t="s">
        <v>208</v>
      </c>
    </row>
    <row r="12" spans="1:12" s="174" customFormat="1" x14ac:dyDescent="0.2">
      <c r="A12" s="101"/>
      <c r="B12" s="29" t="s">
        <v>117</v>
      </c>
      <c r="C12" s="177"/>
      <c r="D12" s="171"/>
      <c r="E12" s="46"/>
      <c r="F12" s="32"/>
      <c r="G12" s="32"/>
      <c r="H12" s="32"/>
      <c r="I12" s="32"/>
      <c r="J12" s="175"/>
      <c r="K12" s="180"/>
      <c r="L12" s="181"/>
    </row>
    <row r="13" spans="1:12" s="10" customFormat="1" ht="38.25" x14ac:dyDescent="0.2">
      <c r="A13" s="35">
        <v>4</v>
      </c>
      <c r="B13" s="36" t="s">
        <v>118</v>
      </c>
      <c r="C13" s="37" t="s">
        <v>62</v>
      </c>
      <c r="D13" s="38" t="s">
        <v>127</v>
      </c>
      <c r="E13" s="38"/>
      <c r="F13" s="40">
        <f>IF(C13=$C$5,4,IF(C13=$C$6,2,0))</f>
        <v>4</v>
      </c>
      <c r="G13" s="40"/>
      <c r="H13" s="40"/>
      <c r="I13" s="40"/>
      <c r="J13" s="134">
        <f>F13*(1-H13)*(1-I13)</f>
        <v>4</v>
      </c>
      <c r="K13" s="20" t="s">
        <v>128</v>
      </c>
      <c r="L13" s="156"/>
    </row>
    <row r="14" spans="1:12" s="18" customFormat="1" x14ac:dyDescent="0.2">
      <c r="A14" s="45"/>
      <c r="B14" s="29" t="s">
        <v>15</v>
      </c>
      <c r="C14" s="46"/>
      <c r="D14" s="46"/>
      <c r="E14" s="46"/>
      <c r="F14" s="46"/>
      <c r="G14" s="32"/>
      <c r="H14" s="32"/>
      <c r="I14" s="32"/>
      <c r="J14" s="32"/>
      <c r="K14" s="142"/>
      <c r="L14" s="48"/>
    </row>
    <row r="15" spans="1:12" s="10" customFormat="1" ht="38.25" x14ac:dyDescent="0.2">
      <c r="A15" s="49">
        <v>5</v>
      </c>
      <c r="B15" s="36" t="s">
        <v>16</v>
      </c>
      <c r="C15" s="37" t="s">
        <v>62</v>
      </c>
      <c r="D15" s="38" t="s">
        <v>123</v>
      </c>
      <c r="E15" s="44"/>
      <c r="F15" s="40">
        <f t="shared" si="0"/>
        <v>4</v>
      </c>
      <c r="G15" s="40"/>
      <c r="H15" s="40"/>
      <c r="I15" s="40"/>
      <c r="J15" s="134">
        <f>F15*(1-H15)*(1-I15)*(1-G15)</f>
        <v>4</v>
      </c>
      <c r="K15" s="20" t="s">
        <v>146</v>
      </c>
      <c r="L15" s="136"/>
    </row>
    <row r="16" spans="1:12" s="10" customFormat="1" ht="51" x14ac:dyDescent="0.2">
      <c r="A16" s="49">
        <v>6</v>
      </c>
      <c r="B16" s="36" t="s">
        <v>17</v>
      </c>
      <c r="C16" s="37" t="s">
        <v>62</v>
      </c>
      <c r="D16" s="41" t="s">
        <v>141</v>
      </c>
      <c r="E16" s="39"/>
      <c r="F16" s="40">
        <f t="shared" si="0"/>
        <v>4</v>
      </c>
      <c r="G16" s="40"/>
      <c r="H16" s="40"/>
      <c r="I16" s="40"/>
      <c r="J16" s="134">
        <f t="shared" ref="J16:J51" si="2">F16*(1-H16)*(1-I16)*(1-G16)</f>
        <v>4</v>
      </c>
      <c r="K16" s="20" t="s">
        <v>151</v>
      </c>
      <c r="L16" s="136" t="s">
        <v>208</v>
      </c>
    </row>
    <row r="17" spans="1:15" s="10" customFormat="1" ht="63.75" x14ac:dyDescent="0.2">
      <c r="A17" s="35">
        <v>7</v>
      </c>
      <c r="B17" s="36" t="s">
        <v>18</v>
      </c>
      <c r="C17" s="37" t="s">
        <v>62</v>
      </c>
      <c r="D17" s="38" t="s">
        <v>127</v>
      </c>
      <c r="E17" s="39"/>
      <c r="F17" s="40">
        <f t="shared" si="0"/>
        <v>4</v>
      </c>
      <c r="G17" s="40"/>
      <c r="H17" s="40"/>
      <c r="I17" s="40"/>
      <c r="J17" s="134">
        <f t="shared" si="2"/>
        <v>4</v>
      </c>
      <c r="K17" s="20" t="s">
        <v>155</v>
      </c>
      <c r="L17" s="139"/>
    </row>
    <row r="18" spans="1:15" s="10" customFormat="1" ht="38.25" x14ac:dyDescent="0.2">
      <c r="A18" s="35">
        <v>8</v>
      </c>
      <c r="B18" s="36" t="s">
        <v>19</v>
      </c>
      <c r="C18" s="37" t="s">
        <v>62</v>
      </c>
      <c r="D18" s="41" t="s">
        <v>161</v>
      </c>
      <c r="E18" s="39"/>
      <c r="F18" s="40">
        <f t="shared" si="0"/>
        <v>4</v>
      </c>
      <c r="G18" s="40"/>
      <c r="H18" s="40"/>
      <c r="I18" s="40"/>
      <c r="J18" s="134">
        <f t="shared" si="2"/>
        <v>4</v>
      </c>
      <c r="K18" s="144" t="s">
        <v>160</v>
      </c>
      <c r="L18" s="135"/>
    </row>
    <row r="19" spans="1:15" s="10" customFormat="1" ht="25.5" x14ac:dyDescent="0.2">
      <c r="A19" s="35">
        <v>9</v>
      </c>
      <c r="B19" s="36" t="s">
        <v>20</v>
      </c>
      <c r="C19" s="37" t="s">
        <v>62</v>
      </c>
      <c r="D19" s="38" t="s">
        <v>127</v>
      </c>
      <c r="E19" s="39"/>
      <c r="F19" s="40">
        <f t="shared" si="0"/>
        <v>4</v>
      </c>
      <c r="G19" s="40"/>
      <c r="H19" s="40"/>
      <c r="I19" s="40"/>
      <c r="J19" s="134">
        <f t="shared" si="2"/>
        <v>4</v>
      </c>
      <c r="K19" s="144" t="s">
        <v>167</v>
      </c>
      <c r="L19" s="136"/>
    </row>
    <row r="20" spans="1:15" s="10" customFormat="1" ht="63.75" x14ac:dyDescent="0.2">
      <c r="A20" s="35">
        <v>10</v>
      </c>
      <c r="B20" s="36" t="s">
        <v>21</v>
      </c>
      <c r="C20" s="37" t="s">
        <v>62</v>
      </c>
      <c r="D20" s="38" t="s">
        <v>123</v>
      </c>
      <c r="E20" s="39"/>
      <c r="F20" s="40">
        <f t="shared" si="0"/>
        <v>4</v>
      </c>
      <c r="G20" s="40"/>
      <c r="H20" s="40"/>
      <c r="I20" s="40"/>
      <c r="J20" s="134">
        <f t="shared" si="2"/>
        <v>4</v>
      </c>
      <c r="K20" s="20" t="s">
        <v>170</v>
      </c>
      <c r="L20" s="136" t="s">
        <v>228</v>
      </c>
    </row>
    <row r="21" spans="1:15" s="10" customFormat="1" ht="38.25" x14ac:dyDescent="0.2">
      <c r="A21" s="35">
        <v>11</v>
      </c>
      <c r="B21" s="36" t="s">
        <v>22</v>
      </c>
      <c r="C21" s="37" t="s">
        <v>62</v>
      </c>
      <c r="D21" s="38" t="s">
        <v>127</v>
      </c>
      <c r="E21" s="39"/>
      <c r="F21" s="40">
        <f t="shared" si="0"/>
        <v>4</v>
      </c>
      <c r="G21" s="40"/>
      <c r="H21" s="40"/>
      <c r="I21" s="40"/>
      <c r="J21" s="134">
        <f t="shared" si="2"/>
        <v>4</v>
      </c>
      <c r="K21" s="20" t="s">
        <v>175</v>
      </c>
      <c r="L21" s="135"/>
    </row>
    <row r="22" spans="1:15" s="10" customFormat="1" ht="51" x14ac:dyDescent="0.2">
      <c r="A22" s="35">
        <v>12</v>
      </c>
      <c r="B22" s="36" t="s">
        <v>23</v>
      </c>
      <c r="C22" s="37" t="s">
        <v>62</v>
      </c>
      <c r="D22" s="38" t="s">
        <v>123</v>
      </c>
      <c r="E22" s="39"/>
      <c r="F22" s="40">
        <f t="shared" si="0"/>
        <v>4</v>
      </c>
      <c r="G22" s="40"/>
      <c r="H22" s="40"/>
      <c r="I22" s="40"/>
      <c r="J22" s="134">
        <f t="shared" si="2"/>
        <v>4</v>
      </c>
      <c r="K22" s="145" t="s">
        <v>177</v>
      </c>
      <c r="L22" s="108" t="s">
        <v>179</v>
      </c>
    </row>
    <row r="23" spans="1:15" s="10" customFormat="1" ht="25.5" x14ac:dyDescent="0.2">
      <c r="A23" s="35">
        <v>13</v>
      </c>
      <c r="B23" s="36" t="s">
        <v>24</v>
      </c>
      <c r="C23" s="37" t="s">
        <v>63</v>
      </c>
      <c r="D23" s="41" t="s">
        <v>123</v>
      </c>
      <c r="E23" s="39"/>
      <c r="F23" s="40">
        <f t="shared" si="0"/>
        <v>2</v>
      </c>
      <c r="G23" s="40"/>
      <c r="H23" s="40"/>
      <c r="I23" s="40"/>
      <c r="J23" s="134">
        <f t="shared" si="2"/>
        <v>2</v>
      </c>
      <c r="K23" s="20" t="s">
        <v>183</v>
      </c>
      <c r="L23" s="136"/>
    </row>
    <row r="24" spans="1:15" s="10" customFormat="1" ht="51" x14ac:dyDescent="0.2">
      <c r="A24" s="35">
        <v>14</v>
      </c>
      <c r="B24" s="36" t="s">
        <v>25</v>
      </c>
      <c r="C24" s="37" t="s">
        <v>62</v>
      </c>
      <c r="D24" s="38" t="s">
        <v>127</v>
      </c>
      <c r="E24" s="39" t="s">
        <v>192</v>
      </c>
      <c r="F24" s="40">
        <f t="shared" si="0"/>
        <v>4</v>
      </c>
      <c r="G24" s="40"/>
      <c r="H24" s="40"/>
      <c r="I24" s="40"/>
      <c r="J24" s="134">
        <f t="shared" si="2"/>
        <v>4</v>
      </c>
      <c r="K24" s="20" t="s">
        <v>191</v>
      </c>
      <c r="L24" s="136" t="s">
        <v>193</v>
      </c>
    </row>
    <row r="25" spans="1:15" s="11" customFormat="1" ht="25.5" x14ac:dyDescent="0.2">
      <c r="A25" s="35">
        <v>15</v>
      </c>
      <c r="B25" s="36" t="s">
        <v>26</v>
      </c>
      <c r="C25" s="37" t="s">
        <v>63</v>
      </c>
      <c r="D25" s="41" t="s">
        <v>161</v>
      </c>
      <c r="E25" s="39"/>
      <c r="F25" s="40">
        <f t="shared" si="0"/>
        <v>2</v>
      </c>
      <c r="G25" s="40"/>
      <c r="H25" s="40"/>
      <c r="I25" s="40"/>
      <c r="J25" s="134">
        <f t="shared" si="2"/>
        <v>2</v>
      </c>
      <c r="K25" s="144" t="s">
        <v>200</v>
      </c>
      <c r="L25" s="136"/>
    </row>
    <row r="26" spans="1:15" s="10" customFormat="1" ht="51" x14ac:dyDescent="0.2">
      <c r="A26" s="35">
        <v>16</v>
      </c>
      <c r="B26" s="36" t="s">
        <v>27</v>
      </c>
      <c r="C26" s="37" t="s">
        <v>62</v>
      </c>
      <c r="D26" s="41" t="s">
        <v>207</v>
      </c>
      <c r="E26" s="39" t="s">
        <v>192</v>
      </c>
      <c r="F26" s="40">
        <f t="shared" si="0"/>
        <v>4</v>
      </c>
      <c r="G26" s="40"/>
      <c r="H26" s="40"/>
      <c r="I26" s="40"/>
      <c r="J26" s="134">
        <f t="shared" si="2"/>
        <v>4</v>
      </c>
      <c r="K26" s="144" t="s">
        <v>206</v>
      </c>
      <c r="L26" s="136" t="s">
        <v>208</v>
      </c>
    </row>
    <row r="27" spans="1:15" s="10" customFormat="1" ht="25.5" x14ac:dyDescent="0.2">
      <c r="A27" s="35">
        <v>17</v>
      </c>
      <c r="B27" s="36" t="s">
        <v>28</v>
      </c>
      <c r="C27" s="37" t="s">
        <v>62</v>
      </c>
      <c r="D27" s="41" t="s">
        <v>123</v>
      </c>
      <c r="E27" s="39" t="s">
        <v>192</v>
      </c>
      <c r="F27" s="40">
        <f t="shared" si="0"/>
        <v>4</v>
      </c>
      <c r="G27" s="40"/>
      <c r="H27" s="40"/>
      <c r="I27" s="40"/>
      <c r="J27" s="134">
        <f t="shared" si="2"/>
        <v>4</v>
      </c>
      <c r="K27" s="20" t="s">
        <v>211</v>
      </c>
      <c r="L27" s="138"/>
    </row>
    <row r="28" spans="1:15" s="52" customFormat="1" ht="38.25" x14ac:dyDescent="0.2">
      <c r="A28" s="35">
        <v>18</v>
      </c>
      <c r="B28" s="36" t="s">
        <v>29</v>
      </c>
      <c r="C28" s="37" t="s">
        <v>62</v>
      </c>
      <c r="D28" s="41" t="s">
        <v>136</v>
      </c>
      <c r="E28" s="39"/>
      <c r="F28" s="40">
        <f t="shared" si="0"/>
        <v>4</v>
      </c>
      <c r="G28" s="40"/>
      <c r="H28" s="40"/>
      <c r="I28" s="40"/>
      <c r="J28" s="134">
        <f t="shared" si="2"/>
        <v>4</v>
      </c>
      <c r="K28" s="20" t="s">
        <v>214</v>
      </c>
      <c r="L28" s="135" t="s">
        <v>216</v>
      </c>
    </row>
    <row r="29" spans="1:15" s="10" customFormat="1" ht="25.5" x14ac:dyDescent="0.2">
      <c r="A29" s="35">
        <v>19</v>
      </c>
      <c r="B29" s="36" t="s">
        <v>30</v>
      </c>
      <c r="C29" s="37" t="s">
        <v>62</v>
      </c>
      <c r="D29" s="41" t="s">
        <v>123</v>
      </c>
      <c r="E29" s="39"/>
      <c r="F29" s="40">
        <f t="shared" si="0"/>
        <v>4</v>
      </c>
      <c r="G29" s="40"/>
      <c r="H29" s="40"/>
      <c r="I29" s="40"/>
      <c r="J29" s="134">
        <f t="shared" si="2"/>
        <v>4</v>
      </c>
      <c r="K29" s="20" t="s">
        <v>222</v>
      </c>
      <c r="L29" s="136"/>
      <c r="O29" s="53"/>
    </row>
    <row r="30" spans="1:15" s="10" customFormat="1" ht="51" x14ac:dyDescent="0.2">
      <c r="A30" s="35">
        <v>20</v>
      </c>
      <c r="B30" s="36" t="s">
        <v>31</v>
      </c>
      <c r="C30" s="37" t="s">
        <v>62</v>
      </c>
      <c r="D30" s="38" t="s">
        <v>127</v>
      </c>
      <c r="E30" s="39" t="s">
        <v>227</v>
      </c>
      <c r="F30" s="40">
        <f t="shared" si="0"/>
        <v>4</v>
      </c>
      <c r="G30" s="40"/>
      <c r="H30" s="40">
        <v>0.5</v>
      </c>
      <c r="I30" s="40"/>
      <c r="J30" s="134">
        <f t="shared" si="2"/>
        <v>2</v>
      </c>
      <c r="K30" s="144" t="s">
        <v>225</v>
      </c>
      <c r="L30" s="135" t="s">
        <v>229</v>
      </c>
    </row>
    <row r="31" spans="1:15" s="10" customFormat="1" ht="38.25" x14ac:dyDescent="0.2">
      <c r="A31" s="35">
        <v>21</v>
      </c>
      <c r="B31" s="36" t="s">
        <v>32</v>
      </c>
      <c r="C31" s="37" t="s">
        <v>62</v>
      </c>
      <c r="D31" s="41" t="s">
        <v>127</v>
      </c>
      <c r="E31" s="39"/>
      <c r="F31" s="40">
        <f t="shared" si="0"/>
        <v>4</v>
      </c>
      <c r="G31" s="40"/>
      <c r="H31" s="40"/>
      <c r="I31" s="40"/>
      <c r="J31" s="134">
        <f t="shared" si="2"/>
        <v>4</v>
      </c>
      <c r="K31" s="144" t="s">
        <v>237</v>
      </c>
      <c r="L31" s="135"/>
    </row>
    <row r="32" spans="1:15" s="10" customFormat="1" ht="25.5" x14ac:dyDescent="0.2">
      <c r="A32" s="35">
        <v>22</v>
      </c>
      <c r="B32" s="36" t="s">
        <v>33</v>
      </c>
      <c r="C32" s="37" t="s">
        <v>62</v>
      </c>
      <c r="D32" s="38" t="s">
        <v>127</v>
      </c>
      <c r="E32" s="54"/>
      <c r="F32" s="40">
        <f t="shared" si="0"/>
        <v>4</v>
      </c>
      <c r="G32" s="40"/>
      <c r="H32" s="40"/>
      <c r="I32" s="40"/>
      <c r="J32" s="134">
        <f t="shared" si="2"/>
        <v>4</v>
      </c>
      <c r="K32" s="144" t="s">
        <v>242</v>
      </c>
      <c r="L32" s="135"/>
    </row>
    <row r="33" spans="1:12" s="10" customFormat="1" ht="76.5" x14ac:dyDescent="0.2">
      <c r="A33" s="35">
        <v>23</v>
      </c>
      <c r="B33" s="36" t="s">
        <v>34</v>
      </c>
      <c r="C33" s="37" t="s">
        <v>62</v>
      </c>
      <c r="D33" s="41" t="s">
        <v>123</v>
      </c>
      <c r="E33" s="39"/>
      <c r="F33" s="40">
        <f t="shared" si="0"/>
        <v>4</v>
      </c>
      <c r="G33" s="40"/>
      <c r="H33" s="40"/>
      <c r="I33" s="40"/>
      <c r="J33" s="134">
        <f t="shared" si="2"/>
        <v>4</v>
      </c>
      <c r="K33" s="20" t="s">
        <v>243</v>
      </c>
      <c r="L33" s="135" t="s">
        <v>244</v>
      </c>
    </row>
    <row r="34" spans="1:12" s="10" customFormat="1" ht="25.5" x14ac:dyDescent="0.2">
      <c r="A34" s="35">
        <v>24</v>
      </c>
      <c r="B34" s="36" t="s">
        <v>35</v>
      </c>
      <c r="C34" s="37" t="s">
        <v>62</v>
      </c>
      <c r="D34" s="38" t="s">
        <v>127</v>
      </c>
      <c r="E34" s="39"/>
      <c r="F34" s="40">
        <f t="shared" si="0"/>
        <v>4</v>
      </c>
      <c r="G34" s="40"/>
      <c r="H34" s="40"/>
      <c r="I34" s="40"/>
      <c r="J34" s="134">
        <f t="shared" si="2"/>
        <v>4</v>
      </c>
      <c r="K34" s="19" t="s">
        <v>251</v>
      </c>
      <c r="L34" s="136"/>
    </row>
    <row r="35" spans="1:12" s="10" customFormat="1" ht="38.25" x14ac:dyDescent="0.2">
      <c r="A35" s="35">
        <v>25</v>
      </c>
      <c r="B35" s="36" t="s">
        <v>36</v>
      </c>
      <c r="C35" s="37" t="s">
        <v>62</v>
      </c>
      <c r="D35" s="41" t="s">
        <v>161</v>
      </c>
      <c r="E35" s="39"/>
      <c r="F35" s="40">
        <f t="shared" si="0"/>
        <v>4</v>
      </c>
      <c r="G35" s="40"/>
      <c r="H35" s="40"/>
      <c r="I35" s="40"/>
      <c r="J35" s="134">
        <f t="shared" si="2"/>
        <v>4</v>
      </c>
      <c r="K35" s="143" t="s">
        <v>256</v>
      </c>
      <c r="L35" s="136"/>
    </row>
    <row r="36" spans="1:12" s="10" customFormat="1" ht="38.25" x14ac:dyDescent="0.2">
      <c r="A36" s="35">
        <v>26</v>
      </c>
      <c r="B36" s="36" t="s">
        <v>37</v>
      </c>
      <c r="C36" s="37" t="s">
        <v>62</v>
      </c>
      <c r="D36" s="41" t="s">
        <v>123</v>
      </c>
      <c r="E36" s="39" t="s">
        <v>192</v>
      </c>
      <c r="F36" s="40">
        <f t="shared" si="0"/>
        <v>4</v>
      </c>
      <c r="G36" s="40"/>
      <c r="H36" s="40"/>
      <c r="I36" s="40"/>
      <c r="J36" s="134">
        <f t="shared" si="2"/>
        <v>4</v>
      </c>
      <c r="K36" s="144" t="s">
        <v>259</v>
      </c>
      <c r="L36" s="136" t="s">
        <v>260</v>
      </c>
    </row>
    <row r="37" spans="1:12" s="10" customFormat="1" ht="38.25" x14ac:dyDescent="0.2">
      <c r="A37" s="35">
        <v>27</v>
      </c>
      <c r="B37" s="36" t="s">
        <v>38</v>
      </c>
      <c r="C37" s="37" t="s">
        <v>62</v>
      </c>
      <c r="D37" s="38" t="s">
        <v>127</v>
      </c>
      <c r="E37" s="39"/>
      <c r="F37" s="40">
        <f t="shared" si="0"/>
        <v>4</v>
      </c>
      <c r="G37" s="40"/>
      <c r="H37" s="40"/>
      <c r="I37" s="40"/>
      <c r="J37" s="134">
        <f t="shared" si="2"/>
        <v>4</v>
      </c>
      <c r="K37" s="20" t="s">
        <v>265</v>
      </c>
      <c r="L37" s="136"/>
    </row>
    <row r="38" spans="1:12" s="10" customFormat="1" ht="25.5" x14ac:dyDescent="0.2">
      <c r="A38" s="35">
        <v>28</v>
      </c>
      <c r="B38" s="36" t="s">
        <v>39</v>
      </c>
      <c r="C38" s="37" t="s">
        <v>62</v>
      </c>
      <c r="D38" s="38" t="s">
        <v>127</v>
      </c>
      <c r="E38" s="39" t="s">
        <v>226</v>
      </c>
      <c r="F38" s="40">
        <f t="shared" si="0"/>
        <v>4</v>
      </c>
      <c r="G38" s="40"/>
      <c r="H38" s="40"/>
      <c r="I38" s="40"/>
      <c r="J38" s="134">
        <f t="shared" si="2"/>
        <v>4</v>
      </c>
      <c r="K38" s="19" t="s">
        <v>270</v>
      </c>
      <c r="L38" s="163"/>
    </row>
    <row r="39" spans="1:12" s="10" customFormat="1" ht="51" x14ac:dyDescent="0.2">
      <c r="A39" s="35">
        <v>29</v>
      </c>
      <c r="B39" s="36" t="s">
        <v>40</v>
      </c>
      <c r="C39" s="37" t="s">
        <v>62</v>
      </c>
      <c r="D39" s="41" t="s">
        <v>123</v>
      </c>
      <c r="E39" s="39"/>
      <c r="F39" s="40">
        <f t="shared" si="0"/>
        <v>4</v>
      </c>
      <c r="G39" s="40"/>
      <c r="H39" s="40"/>
      <c r="I39" s="40"/>
      <c r="J39" s="134">
        <f t="shared" si="2"/>
        <v>4</v>
      </c>
      <c r="K39" s="20" t="s">
        <v>274</v>
      </c>
      <c r="L39" s="136"/>
    </row>
    <row r="40" spans="1:12" s="52" customFormat="1" ht="38.25" x14ac:dyDescent="0.2">
      <c r="A40" s="55">
        <v>30</v>
      </c>
      <c r="B40" s="36" t="s">
        <v>41</v>
      </c>
      <c r="C40" s="37" t="s">
        <v>62</v>
      </c>
      <c r="D40" s="41" t="s">
        <v>123</v>
      </c>
      <c r="E40" s="39"/>
      <c r="F40" s="40">
        <f t="shared" si="0"/>
        <v>4</v>
      </c>
      <c r="G40" s="40"/>
      <c r="H40" s="40"/>
      <c r="I40" s="40"/>
      <c r="J40" s="134">
        <f t="shared" si="2"/>
        <v>4</v>
      </c>
      <c r="K40" s="20" t="s">
        <v>279</v>
      </c>
      <c r="L40" s="136"/>
    </row>
    <row r="41" spans="1:12" s="10" customFormat="1" ht="25.5" x14ac:dyDescent="0.2">
      <c r="A41" s="55">
        <v>31</v>
      </c>
      <c r="B41" s="36" t="s">
        <v>42</v>
      </c>
      <c r="C41" s="37" t="s">
        <v>62</v>
      </c>
      <c r="D41" s="41" t="s">
        <v>123</v>
      </c>
      <c r="E41" s="39"/>
      <c r="F41" s="40">
        <f t="shared" si="0"/>
        <v>4</v>
      </c>
      <c r="G41" s="40"/>
      <c r="H41" s="40"/>
      <c r="I41" s="40"/>
      <c r="J41" s="134">
        <f t="shared" si="2"/>
        <v>4</v>
      </c>
      <c r="K41" s="20" t="s">
        <v>284</v>
      </c>
      <c r="L41" s="136"/>
    </row>
    <row r="42" spans="1:12" s="10" customFormat="1" ht="25.5" x14ac:dyDescent="0.2">
      <c r="A42" s="55">
        <v>32</v>
      </c>
      <c r="B42" s="36" t="s">
        <v>43</v>
      </c>
      <c r="C42" s="37" t="s">
        <v>62</v>
      </c>
      <c r="D42" s="38" t="s">
        <v>127</v>
      </c>
      <c r="E42" s="39"/>
      <c r="F42" s="40">
        <f t="shared" si="0"/>
        <v>4</v>
      </c>
      <c r="G42" s="40"/>
      <c r="H42" s="40"/>
      <c r="I42" s="40"/>
      <c r="J42" s="134">
        <f t="shared" si="2"/>
        <v>4</v>
      </c>
      <c r="K42" s="145" t="s">
        <v>288</v>
      </c>
      <c r="L42" s="136"/>
    </row>
    <row r="43" spans="1:12" s="10" customFormat="1" ht="38.25" x14ac:dyDescent="0.2">
      <c r="A43" s="55">
        <v>33</v>
      </c>
      <c r="B43" s="36" t="s">
        <v>44</v>
      </c>
      <c r="C43" s="37" t="s">
        <v>62</v>
      </c>
      <c r="D43" s="41" t="s">
        <v>123</v>
      </c>
      <c r="E43" s="39"/>
      <c r="F43" s="40">
        <f t="shared" si="0"/>
        <v>4</v>
      </c>
      <c r="G43" s="40"/>
      <c r="H43" s="40"/>
      <c r="I43" s="40"/>
      <c r="J43" s="134">
        <f t="shared" si="2"/>
        <v>4</v>
      </c>
      <c r="K43" s="144" t="s">
        <v>292</v>
      </c>
      <c r="L43" s="136"/>
    </row>
    <row r="44" spans="1:12" s="10" customFormat="1" ht="38.25" x14ac:dyDescent="0.2">
      <c r="A44" s="55">
        <v>34</v>
      </c>
      <c r="B44" s="36" t="s">
        <v>45</v>
      </c>
      <c r="C44" s="37" t="s">
        <v>62</v>
      </c>
      <c r="D44" s="38" t="s">
        <v>123</v>
      </c>
      <c r="E44" s="39"/>
      <c r="F44" s="40">
        <f t="shared" si="0"/>
        <v>4</v>
      </c>
      <c r="G44" s="40"/>
      <c r="H44" s="40"/>
      <c r="I44" s="40"/>
      <c r="J44" s="134">
        <f t="shared" si="2"/>
        <v>4</v>
      </c>
      <c r="K44" s="144" t="s">
        <v>296</v>
      </c>
      <c r="L44" s="135"/>
    </row>
    <row r="45" spans="1:12" s="10" customFormat="1" ht="127.5" x14ac:dyDescent="0.2">
      <c r="A45" s="55">
        <v>35</v>
      </c>
      <c r="B45" s="36" t="s">
        <v>46</v>
      </c>
      <c r="C45" s="37" t="s">
        <v>63</v>
      </c>
      <c r="D45" s="38" t="s">
        <v>123</v>
      </c>
      <c r="E45" s="43"/>
      <c r="F45" s="40">
        <f t="shared" si="0"/>
        <v>2</v>
      </c>
      <c r="G45" s="40"/>
      <c r="H45" s="40">
        <v>0.5</v>
      </c>
      <c r="I45" s="40"/>
      <c r="J45" s="134">
        <f t="shared" si="2"/>
        <v>1</v>
      </c>
      <c r="K45" s="20" t="s">
        <v>300</v>
      </c>
      <c r="L45" s="43" t="s">
        <v>301</v>
      </c>
    </row>
    <row r="46" spans="1:12" s="52" customFormat="1" ht="25.5" x14ac:dyDescent="0.2">
      <c r="A46" s="35">
        <v>36</v>
      </c>
      <c r="B46" s="36" t="s">
        <v>47</v>
      </c>
      <c r="C46" s="37" t="s">
        <v>62</v>
      </c>
      <c r="D46" s="38" t="s">
        <v>127</v>
      </c>
      <c r="E46" s="39"/>
      <c r="F46" s="40">
        <f t="shared" si="0"/>
        <v>4</v>
      </c>
      <c r="G46" s="40"/>
      <c r="H46" s="40"/>
      <c r="I46" s="40"/>
      <c r="J46" s="134">
        <f t="shared" si="2"/>
        <v>4</v>
      </c>
      <c r="K46" s="20" t="s">
        <v>305</v>
      </c>
      <c r="L46" s="135"/>
    </row>
    <row r="47" spans="1:12" s="10" customFormat="1" ht="51" x14ac:dyDescent="0.2">
      <c r="A47" s="35">
        <v>37</v>
      </c>
      <c r="B47" s="36" t="s">
        <v>48</v>
      </c>
      <c r="C47" s="37" t="s">
        <v>62</v>
      </c>
      <c r="D47" s="41" t="s">
        <v>123</v>
      </c>
      <c r="E47" s="39"/>
      <c r="F47" s="40">
        <f t="shared" si="0"/>
        <v>4</v>
      </c>
      <c r="G47" s="40"/>
      <c r="H47" s="40"/>
      <c r="I47" s="40">
        <v>0.5</v>
      </c>
      <c r="J47" s="134">
        <f t="shared" si="2"/>
        <v>2</v>
      </c>
      <c r="K47" s="19" t="s">
        <v>309</v>
      </c>
      <c r="L47" s="135" t="s">
        <v>311</v>
      </c>
    </row>
    <row r="48" spans="1:12" s="10" customFormat="1" ht="51" x14ac:dyDescent="0.2">
      <c r="A48" s="35">
        <v>38</v>
      </c>
      <c r="B48" s="36" t="s">
        <v>49</v>
      </c>
      <c r="C48" s="37" t="s">
        <v>62</v>
      </c>
      <c r="D48" s="41" t="s">
        <v>161</v>
      </c>
      <c r="E48" s="39"/>
      <c r="F48" s="40">
        <f t="shared" si="0"/>
        <v>4</v>
      </c>
      <c r="G48" s="40"/>
      <c r="H48" s="40"/>
      <c r="I48" s="40"/>
      <c r="J48" s="134">
        <f t="shared" si="2"/>
        <v>4</v>
      </c>
      <c r="K48" s="20" t="s">
        <v>315</v>
      </c>
      <c r="L48" s="136"/>
    </row>
    <row r="49" spans="1:12" s="10" customFormat="1" ht="25.5" x14ac:dyDescent="0.2">
      <c r="A49" s="35">
        <v>39</v>
      </c>
      <c r="B49" s="36" t="s">
        <v>50</v>
      </c>
      <c r="C49" s="37" t="s">
        <v>62</v>
      </c>
      <c r="D49" s="38" t="s">
        <v>127</v>
      </c>
      <c r="E49" s="39"/>
      <c r="F49" s="40">
        <f t="shared" si="0"/>
        <v>4</v>
      </c>
      <c r="G49" s="40"/>
      <c r="H49" s="40"/>
      <c r="I49" s="40"/>
      <c r="J49" s="134">
        <f t="shared" si="2"/>
        <v>4</v>
      </c>
      <c r="K49" s="144" t="s">
        <v>320</v>
      </c>
      <c r="L49" s="135"/>
    </row>
    <row r="50" spans="1:12" s="10" customFormat="1" ht="51" x14ac:dyDescent="0.2">
      <c r="A50" s="35">
        <v>40</v>
      </c>
      <c r="B50" s="36" t="s">
        <v>51</v>
      </c>
      <c r="C50" s="37" t="s">
        <v>63</v>
      </c>
      <c r="D50" s="41" t="s">
        <v>123</v>
      </c>
      <c r="E50" s="120"/>
      <c r="F50" s="40">
        <f t="shared" si="0"/>
        <v>2</v>
      </c>
      <c r="G50" s="40"/>
      <c r="H50" s="40"/>
      <c r="I50" s="40"/>
      <c r="J50" s="134">
        <f t="shared" si="2"/>
        <v>2</v>
      </c>
      <c r="K50" s="20" t="s">
        <v>323</v>
      </c>
      <c r="L50" s="135" t="s">
        <v>229</v>
      </c>
    </row>
    <row r="51" spans="1:12" s="10" customFormat="1" ht="25.5" x14ac:dyDescent="0.2">
      <c r="A51" s="35">
        <v>41</v>
      </c>
      <c r="B51" s="36" t="s">
        <v>52</v>
      </c>
      <c r="C51" s="37" t="s">
        <v>62</v>
      </c>
      <c r="D51" s="38" t="s">
        <v>127</v>
      </c>
      <c r="E51" s="39"/>
      <c r="F51" s="40">
        <f t="shared" si="0"/>
        <v>4</v>
      </c>
      <c r="G51" s="40"/>
      <c r="H51" s="40"/>
      <c r="I51" s="40"/>
      <c r="J51" s="134">
        <f t="shared" si="2"/>
        <v>4</v>
      </c>
      <c r="K51" s="145" t="s">
        <v>326</v>
      </c>
      <c r="L51" s="136"/>
    </row>
    <row r="52" spans="1:12" x14ac:dyDescent="0.2">
      <c r="C52" s="57"/>
      <c r="D52" s="57"/>
      <c r="E52" s="57"/>
      <c r="F52" s="57"/>
      <c r="G52" s="57"/>
      <c r="H52" s="57"/>
      <c r="K52" s="58"/>
      <c r="L52" s="11"/>
    </row>
    <row r="53" spans="1:12" x14ac:dyDescent="0.2">
      <c r="K53" s="58"/>
      <c r="L53" s="11"/>
    </row>
    <row r="54" spans="1:12" x14ac:dyDescent="0.2">
      <c r="A54" s="60"/>
      <c r="B54" s="61"/>
      <c r="C54" s="62"/>
      <c r="D54" s="62"/>
      <c r="E54" s="62"/>
      <c r="F54" s="62"/>
      <c r="G54" s="62"/>
      <c r="H54" s="62"/>
      <c r="L54" s="11"/>
    </row>
    <row r="55" spans="1:12" x14ac:dyDescent="0.2">
      <c r="L55" s="11"/>
    </row>
    <row r="56" spans="1:12" x14ac:dyDescent="0.2">
      <c r="L56" s="11"/>
    </row>
    <row r="57" spans="1:12" x14ac:dyDescent="0.2">
      <c r="L57" s="11"/>
    </row>
    <row r="58" spans="1:12" x14ac:dyDescent="0.2">
      <c r="L58" s="11"/>
    </row>
    <row r="59" spans="1:12" x14ac:dyDescent="0.2">
      <c r="L59" s="11"/>
    </row>
    <row r="60" spans="1:12" x14ac:dyDescent="0.2">
      <c r="L60" s="11"/>
    </row>
    <row r="61" spans="1:12" x14ac:dyDescent="0.2">
      <c r="A61" s="60"/>
      <c r="B61" s="61"/>
      <c r="C61" s="62"/>
      <c r="D61" s="62"/>
      <c r="E61" s="62"/>
      <c r="F61" s="62"/>
      <c r="G61" s="62"/>
      <c r="H61" s="62"/>
    </row>
    <row r="65" spans="1:8" x14ac:dyDescent="0.2">
      <c r="A65" s="60"/>
      <c r="B65" s="61"/>
      <c r="C65" s="62"/>
      <c r="D65" s="62"/>
      <c r="E65" s="62"/>
      <c r="F65" s="62"/>
      <c r="G65" s="62"/>
      <c r="H65" s="62"/>
    </row>
    <row r="68" spans="1:8" x14ac:dyDescent="0.2">
      <c r="A68" s="60"/>
      <c r="B68" s="61"/>
      <c r="C68" s="62"/>
      <c r="D68" s="62"/>
      <c r="E68" s="62"/>
      <c r="F68" s="62"/>
      <c r="G68" s="62"/>
      <c r="H68" s="62"/>
    </row>
    <row r="72" spans="1:8" x14ac:dyDescent="0.2">
      <c r="A72" s="60"/>
      <c r="B72" s="61"/>
      <c r="C72" s="62"/>
      <c r="D72" s="62"/>
      <c r="E72" s="62"/>
      <c r="F72" s="62"/>
      <c r="G72" s="62"/>
      <c r="H72" s="62"/>
    </row>
    <row r="75" spans="1:8" x14ac:dyDescent="0.2">
      <c r="A75" s="60"/>
      <c r="B75" s="61"/>
      <c r="C75" s="62"/>
      <c r="D75" s="62"/>
      <c r="E75" s="62"/>
      <c r="F75" s="62"/>
      <c r="G75" s="62"/>
      <c r="H75" s="62"/>
    </row>
    <row r="79" spans="1:8" x14ac:dyDescent="0.2">
      <c r="A79" s="60"/>
      <c r="B79" s="61"/>
      <c r="C79" s="62"/>
      <c r="D79" s="62"/>
      <c r="E79" s="62"/>
      <c r="F79" s="62"/>
      <c r="G79" s="62"/>
      <c r="H79" s="62"/>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15:C51 C9:C13">
      <formula1>$C$5:$C$7</formula1>
    </dataValidation>
    <dataValidation type="list" allowBlank="1" showInputMessage="1" showErrorMessage="1" sqref="G15:G45 G46:I51 G9:G13 H8:I45">
      <formula1>Формат</formula1>
    </dataValidation>
  </dataValidations>
  <hyperlinks>
    <hyperlink ref="K19" r:id="rId1"/>
  </hyperlinks>
  <pageMargins left="0.51181102362204722" right="0.51181102362204722" top="0.35433070866141736" bottom="0.35433070866141736" header="0.31496062992125984" footer="0.31496062992125984"/>
  <pageSetup paperSize="9" scale="51"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1"/>
  <sheetViews>
    <sheetView view="pageBreakPreview" zoomScale="85" zoomScaleNormal="100" zoomScaleSheetLayoutView="85" workbookViewId="0">
      <pane ySplit="9" topLeftCell="A10" activePane="bottomLeft" state="frozen"/>
      <selection activeCell="L37" sqref="L37"/>
      <selection pane="bottomLeft" activeCell="M12" sqref="M12"/>
    </sheetView>
  </sheetViews>
  <sheetFormatPr defaultRowHeight="12.75" x14ac:dyDescent="0.2"/>
  <cols>
    <col min="1" max="1" width="3.85546875" style="93" customWidth="1"/>
    <col min="2" max="2" width="23.28515625" style="1" customWidth="1"/>
    <col min="3" max="3" width="55.140625" style="59" customWidth="1"/>
    <col min="4" max="4" width="25.28515625" style="59" customWidth="1"/>
    <col min="5" max="5" width="11" style="59" customWidth="1"/>
    <col min="6" max="6" width="12.140625" style="59" customWidth="1"/>
    <col min="7" max="7" width="10.42578125" style="59" customWidth="1"/>
    <col min="8" max="8" width="9.140625" style="1"/>
    <col min="9" max="9" width="49.7109375" style="1" customWidth="1"/>
    <col min="10" max="10" width="63.42578125" style="1" customWidth="1"/>
    <col min="11" max="16384" width="9.140625" style="1"/>
  </cols>
  <sheetData>
    <row r="1" spans="1:10" ht="17.25" customHeight="1" x14ac:dyDescent="0.25">
      <c r="A1" s="83" t="s">
        <v>105</v>
      </c>
      <c r="B1" s="22"/>
      <c r="C1" s="22"/>
      <c r="D1" s="22"/>
      <c r="E1" s="22"/>
      <c r="F1" s="22"/>
      <c r="G1" s="22"/>
      <c r="H1" s="22"/>
      <c r="I1" s="23"/>
    </row>
    <row r="2" spans="1:10" ht="16.5" customHeight="1" x14ac:dyDescent="0.2">
      <c r="A2" s="84" t="s">
        <v>90</v>
      </c>
      <c r="B2" s="25"/>
      <c r="C2" s="26"/>
      <c r="D2" s="26"/>
      <c r="E2" s="26"/>
      <c r="F2" s="26"/>
      <c r="G2" s="12"/>
    </row>
    <row r="3" spans="1:10" ht="156.75" customHeight="1" x14ac:dyDescent="0.2">
      <c r="A3" s="202"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202"/>
      <c r="C3" s="202"/>
      <c r="D3" s="202"/>
      <c r="E3" s="202"/>
      <c r="F3" s="202"/>
      <c r="G3" s="202"/>
      <c r="H3" s="202"/>
      <c r="I3" s="202"/>
      <c r="J3" s="202"/>
    </row>
    <row r="4" spans="1:10" ht="51" customHeight="1" x14ac:dyDescent="0.2">
      <c r="A4" s="203" t="s">
        <v>55</v>
      </c>
      <c r="B4" s="6" t="s">
        <v>9</v>
      </c>
      <c r="C4" s="6"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203" t="s">
        <v>92</v>
      </c>
      <c r="E4" s="203" t="s">
        <v>106</v>
      </c>
      <c r="F4" s="203"/>
      <c r="G4" s="203"/>
      <c r="H4" s="203"/>
      <c r="I4" s="203" t="s">
        <v>94</v>
      </c>
      <c r="J4" s="203" t="s">
        <v>95</v>
      </c>
    </row>
    <row r="5" spans="1:10" s="27" customFormat="1" ht="27.75" customHeight="1" x14ac:dyDescent="0.2">
      <c r="A5" s="203"/>
      <c r="B5" s="203" t="s">
        <v>96</v>
      </c>
      <c r="C5" s="8" t="str">
        <f>'Методика IV этап'!B13</f>
        <v>Опубликован и содержит информацию по всем ключевым элементам</v>
      </c>
      <c r="D5" s="203"/>
      <c r="E5" s="200" t="s">
        <v>98</v>
      </c>
      <c r="F5" s="201" t="s">
        <v>99</v>
      </c>
      <c r="G5" s="201"/>
      <c r="H5" s="200" t="s">
        <v>100</v>
      </c>
      <c r="I5" s="203"/>
      <c r="J5" s="203"/>
    </row>
    <row r="6" spans="1:10" s="27" customFormat="1" ht="29.25" customHeight="1" x14ac:dyDescent="0.2">
      <c r="A6" s="203"/>
      <c r="B6" s="203"/>
      <c r="C6" s="8" t="str">
        <f>'Методика IV этап'!B14</f>
        <v>Опубликован и содержит информацию по пяти и более ключевым элементам</v>
      </c>
      <c r="D6" s="203"/>
      <c r="E6" s="200"/>
      <c r="F6" s="201" t="s">
        <v>102</v>
      </c>
      <c r="G6" s="201" t="s">
        <v>103</v>
      </c>
      <c r="H6" s="200"/>
      <c r="I6" s="203"/>
      <c r="J6" s="203"/>
    </row>
    <row r="7" spans="1:10" s="27" customFormat="1" ht="23.25" customHeight="1" x14ac:dyDescent="0.2">
      <c r="A7" s="203"/>
      <c r="B7" s="203"/>
      <c r="C7" s="8" t="str">
        <f>'Методика IV этап'!B15</f>
        <v>Опубликован и содержит информацию по трем и более ключевым элементам</v>
      </c>
      <c r="D7" s="203"/>
      <c r="E7" s="200"/>
      <c r="F7" s="201"/>
      <c r="G7" s="201"/>
      <c r="H7" s="200"/>
      <c r="I7" s="203"/>
      <c r="J7" s="203"/>
    </row>
    <row r="8" spans="1:10" s="27" customFormat="1" ht="27.75" customHeight="1" x14ac:dyDescent="0.2">
      <c r="A8" s="203"/>
      <c r="B8" s="203"/>
      <c r="C8" s="8" t="str">
        <f>'Методика IV этап'!B16</f>
        <v>Не опубликован или содержит информацию менее чем по трем ключевым элементам</v>
      </c>
      <c r="D8" s="203"/>
      <c r="E8" s="200"/>
      <c r="F8" s="201"/>
      <c r="G8" s="201"/>
      <c r="H8" s="200"/>
      <c r="I8" s="203"/>
      <c r="J8" s="203"/>
    </row>
    <row r="9" spans="1:10" s="17" customFormat="1" x14ac:dyDescent="0.2">
      <c r="A9" s="28"/>
      <c r="B9" s="29" t="s">
        <v>104</v>
      </c>
      <c r="C9" s="30"/>
      <c r="D9" s="31"/>
      <c r="E9" s="32"/>
      <c r="F9" s="32"/>
      <c r="G9" s="32"/>
      <c r="H9" s="32"/>
      <c r="I9" s="33"/>
      <c r="J9" s="34"/>
    </row>
    <row r="10" spans="1:10" s="10" customFormat="1" ht="25.5" x14ac:dyDescent="0.2">
      <c r="A10" s="49">
        <v>1</v>
      </c>
      <c r="B10" s="36" t="s">
        <v>12</v>
      </c>
      <c r="C10" s="37" t="s">
        <v>67</v>
      </c>
      <c r="D10" s="39"/>
      <c r="E10" s="40">
        <f>IF(C10=$C$5,3,(IF(C10=$C$6,2,(IF(C10=$C$7,1,0)))))</f>
        <v>3</v>
      </c>
      <c r="F10" s="40"/>
      <c r="G10" s="40"/>
      <c r="H10" s="134">
        <f>E10*(1-F10)*(1-G10)</f>
        <v>3</v>
      </c>
      <c r="I10" s="145" t="s">
        <v>122</v>
      </c>
      <c r="J10" s="136"/>
    </row>
    <row r="11" spans="1:10" s="10" customFormat="1" ht="25.5" x14ac:dyDescent="0.2">
      <c r="A11" s="49">
        <v>2</v>
      </c>
      <c r="B11" s="36" t="s">
        <v>13</v>
      </c>
      <c r="C11" s="37" t="s">
        <v>67</v>
      </c>
      <c r="D11" s="85"/>
      <c r="E11" s="40">
        <f t="shared" ref="E11:E52" si="0">IF(C11=$C$5,3,(IF(C11=$C$6,2,(IF(C11=$C$7,1,0)))))</f>
        <v>3</v>
      </c>
      <c r="F11" s="40"/>
      <c r="G11" s="40"/>
      <c r="H11" s="134">
        <f t="shared" ref="H11:H51" si="1">E11*(1-F11)*(1-G11)</f>
        <v>3</v>
      </c>
      <c r="I11" s="20" t="s">
        <v>135</v>
      </c>
      <c r="J11" s="136"/>
    </row>
    <row r="12" spans="1:10" s="10" customFormat="1" ht="25.5" x14ac:dyDescent="0.2">
      <c r="A12" s="49">
        <v>3</v>
      </c>
      <c r="B12" s="36" t="s">
        <v>14</v>
      </c>
      <c r="C12" s="37" t="s">
        <v>67</v>
      </c>
      <c r="D12" s="66"/>
      <c r="E12" s="40">
        <f t="shared" si="0"/>
        <v>3</v>
      </c>
      <c r="F12" s="40"/>
      <c r="G12" s="40"/>
      <c r="H12" s="134">
        <f t="shared" si="1"/>
        <v>3</v>
      </c>
      <c r="I12" s="20" t="s">
        <v>142</v>
      </c>
      <c r="J12" s="136" t="s">
        <v>143</v>
      </c>
    </row>
    <row r="13" spans="1:10" s="174" customFormat="1" x14ac:dyDescent="0.2">
      <c r="A13" s="101"/>
      <c r="B13" s="29" t="s">
        <v>117</v>
      </c>
      <c r="C13" s="177"/>
      <c r="D13" s="178"/>
      <c r="E13" s="32"/>
      <c r="F13" s="32"/>
      <c r="G13" s="32"/>
      <c r="H13" s="175"/>
      <c r="I13" s="173"/>
      <c r="J13" s="179"/>
    </row>
    <row r="14" spans="1:10" s="10" customFormat="1" ht="25.5" x14ac:dyDescent="0.2">
      <c r="A14" s="49">
        <v>4</v>
      </c>
      <c r="B14" s="36" t="s">
        <v>118</v>
      </c>
      <c r="C14" s="37" t="s">
        <v>67</v>
      </c>
      <c r="D14" s="85"/>
      <c r="E14" s="40">
        <f>IF(C14=$C$5,3,(IF(C14=$C$6,2,(IF(C14=$C$7,1,0)))))</f>
        <v>3</v>
      </c>
      <c r="F14" s="40"/>
      <c r="G14" s="40"/>
      <c r="H14" s="134">
        <f>E14*(1-F14)*(1-G14)</f>
        <v>3</v>
      </c>
      <c r="I14" s="20" t="s">
        <v>129</v>
      </c>
      <c r="J14" s="136"/>
    </row>
    <row r="15" spans="1:10" s="88" customFormat="1" x14ac:dyDescent="0.2">
      <c r="A15" s="45"/>
      <c r="B15" s="29" t="s">
        <v>15</v>
      </c>
      <c r="C15" s="46"/>
      <c r="D15" s="46"/>
      <c r="E15" s="46"/>
      <c r="F15" s="46"/>
      <c r="G15" s="86"/>
      <c r="H15" s="146"/>
      <c r="I15" s="87"/>
      <c r="J15" s="147"/>
    </row>
    <row r="16" spans="1:10" s="10" customFormat="1" ht="63.75" x14ac:dyDescent="0.2">
      <c r="A16" s="49">
        <v>5</v>
      </c>
      <c r="B16" s="36" t="s">
        <v>16</v>
      </c>
      <c r="C16" s="37" t="s">
        <v>69</v>
      </c>
      <c r="D16" s="44"/>
      <c r="E16" s="40">
        <f t="shared" si="0"/>
        <v>1</v>
      </c>
      <c r="F16" s="40"/>
      <c r="G16" s="40"/>
      <c r="H16" s="134">
        <f t="shared" si="1"/>
        <v>1</v>
      </c>
      <c r="I16" s="20" t="s">
        <v>147</v>
      </c>
      <c r="J16" s="136" t="s">
        <v>148</v>
      </c>
    </row>
    <row r="17" spans="1:10" s="10" customFormat="1" ht="25.5" x14ac:dyDescent="0.2">
      <c r="A17" s="49">
        <v>6</v>
      </c>
      <c r="B17" s="36" t="s">
        <v>17</v>
      </c>
      <c r="C17" s="37" t="s">
        <v>68</v>
      </c>
      <c r="D17" s="39"/>
      <c r="E17" s="40">
        <f t="shared" si="0"/>
        <v>2</v>
      </c>
      <c r="F17" s="40"/>
      <c r="G17" s="40"/>
      <c r="H17" s="134">
        <f t="shared" si="1"/>
        <v>2</v>
      </c>
      <c r="I17" s="20" t="s">
        <v>151</v>
      </c>
      <c r="J17" s="136" t="s">
        <v>152</v>
      </c>
    </row>
    <row r="18" spans="1:10" s="10" customFormat="1" ht="51" x14ac:dyDescent="0.2">
      <c r="A18" s="49">
        <v>7</v>
      </c>
      <c r="B18" s="36" t="s">
        <v>18</v>
      </c>
      <c r="C18" s="37" t="s">
        <v>67</v>
      </c>
      <c r="D18" s="39"/>
      <c r="E18" s="40">
        <f t="shared" si="0"/>
        <v>3</v>
      </c>
      <c r="F18" s="40"/>
      <c r="G18" s="40"/>
      <c r="H18" s="134">
        <f t="shared" si="1"/>
        <v>3</v>
      </c>
      <c r="I18" s="19" t="s">
        <v>156</v>
      </c>
      <c r="J18" s="136"/>
    </row>
    <row r="19" spans="1:10" s="10" customFormat="1" ht="135" customHeight="1" x14ac:dyDescent="0.2">
      <c r="A19" s="49">
        <v>8</v>
      </c>
      <c r="B19" s="36" t="s">
        <v>19</v>
      </c>
      <c r="C19" s="37" t="s">
        <v>67</v>
      </c>
      <c r="D19" s="44"/>
      <c r="E19" s="40">
        <f t="shared" si="0"/>
        <v>3</v>
      </c>
      <c r="F19" s="40"/>
      <c r="G19" s="40"/>
      <c r="H19" s="134">
        <f>E19*(1-F19)*(1-G19)</f>
        <v>3</v>
      </c>
      <c r="I19" s="144" t="s">
        <v>163</v>
      </c>
      <c r="J19" s="136" t="s">
        <v>162</v>
      </c>
    </row>
    <row r="20" spans="1:10" s="10" customFormat="1" ht="25.5" x14ac:dyDescent="0.2">
      <c r="A20" s="49">
        <v>9</v>
      </c>
      <c r="B20" s="36" t="s">
        <v>20</v>
      </c>
      <c r="C20" s="37" t="s">
        <v>67</v>
      </c>
      <c r="D20" s="85"/>
      <c r="E20" s="40">
        <f t="shared" si="0"/>
        <v>3</v>
      </c>
      <c r="F20" s="40"/>
      <c r="G20" s="40"/>
      <c r="H20" s="134">
        <f t="shared" si="1"/>
        <v>3</v>
      </c>
      <c r="I20" s="144" t="s">
        <v>167</v>
      </c>
      <c r="J20" s="136"/>
    </row>
    <row r="21" spans="1:10" s="10" customFormat="1" ht="63.75" x14ac:dyDescent="0.2">
      <c r="A21" s="49">
        <v>10</v>
      </c>
      <c r="B21" s="36" t="s">
        <v>21</v>
      </c>
      <c r="C21" s="37" t="s">
        <v>67</v>
      </c>
      <c r="D21" s="39"/>
      <c r="E21" s="40">
        <f t="shared" si="0"/>
        <v>3</v>
      </c>
      <c r="F21" s="40"/>
      <c r="G21" s="40"/>
      <c r="H21" s="134">
        <f t="shared" si="1"/>
        <v>3</v>
      </c>
      <c r="I21" s="20" t="s">
        <v>172</v>
      </c>
      <c r="J21" s="136" t="s">
        <v>171</v>
      </c>
    </row>
    <row r="22" spans="1:10" s="10" customFormat="1" ht="38.25" x14ac:dyDescent="0.2">
      <c r="A22" s="49">
        <v>11</v>
      </c>
      <c r="B22" s="36" t="s">
        <v>22</v>
      </c>
      <c r="C22" s="37" t="s">
        <v>68</v>
      </c>
      <c r="D22" s="39"/>
      <c r="E22" s="40">
        <f t="shared" si="0"/>
        <v>2</v>
      </c>
      <c r="F22" s="40"/>
      <c r="G22" s="40"/>
      <c r="H22" s="134">
        <f t="shared" si="1"/>
        <v>2</v>
      </c>
      <c r="I22" s="20" t="s">
        <v>175</v>
      </c>
      <c r="J22" s="136" t="s">
        <v>178</v>
      </c>
    </row>
    <row r="23" spans="1:10" s="10" customFormat="1" ht="38.25" x14ac:dyDescent="0.2">
      <c r="A23" s="49">
        <v>12</v>
      </c>
      <c r="B23" s="36" t="s">
        <v>23</v>
      </c>
      <c r="C23" s="37" t="s">
        <v>70</v>
      </c>
      <c r="D23" s="39"/>
      <c r="E23" s="40">
        <f t="shared" si="0"/>
        <v>0</v>
      </c>
      <c r="F23" s="40"/>
      <c r="G23" s="40"/>
      <c r="H23" s="134">
        <f t="shared" si="1"/>
        <v>0</v>
      </c>
      <c r="I23" s="145" t="s">
        <v>177</v>
      </c>
      <c r="J23" s="108" t="s">
        <v>180</v>
      </c>
    </row>
    <row r="24" spans="1:10" s="10" customFormat="1" ht="63.75" x14ac:dyDescent="0.2">
      <c r="A24" s="49">
        <v>13</v>
      </c>
      <c r="B24" s="36" t="s">
        <v>24</v>
      </c>
      <c r="C24" s="37" t="s">
        <v>69</v>
      </c>
      <c r="D24" s="39"/>
      <c r="E24" s="40">
        <f t="shared" si="0"/>
        <v>1</v>
      </c>
      <c r="F24" s="40"/>
      <c r="G24" s="40"/>
      <c r="H24" s="134">
        <f t="shared" si="1"/>
        <v>1</v>
      </c>
      <c r="I24" s="20" t="s">
        <v>184</v>
      </c>
      <c r="J24" s="43" t="s">
        <v>185</v>
      </c>
    </row>
    <row r="25" spans="1:10" s="10" customFormat="1" ht="25.5" x14ac:dyDescent="0.2">
      <c r="A25" s="49">
        <v>14</v>
      </c>
      <c r="B25" s="36" t="s">
        <v>25</v>
      </c>
      <c r="C25" s="37" t="s">
        <v>67</v>
      </c>
      <c r="D25" s="39"/>
      <c r="E25" s="40">
        <f t="shared" si="0"/>
        <v>3</v>
      </c>
      <c r="F25" s="40"/>
      <c r="G25" s="40"/>
      <c r="H25" s="134">
        <f t="shared" si="1"/>
        <v>3</v>
      </c>
      <c r="I25" s="145" t="s">
        <v>194</v>
      </c>
      <c r="J25" s="138"/>
    </row>
    <row r="26" spans="1:10" s="10" customFormat="1" ht="25.5" x14ac:dyDescent="0.2">
      <c r="A26" s="49">
        <v>15</v>
      </c>
      <c r="B26" s="36" t="s">
        <v>26</v>
      </c>
      <c r="C26" s="37" t="s">
        <v>67</v>
      </c>
      <c r="D26" s="39"/>
      <c r="E26" s="40">
        <f t="shared" si="0"/>
        <v>3</v>
      </c>
      <c r="F26" s="40"/>
      <c r="G26" s="40"/>
      <c r="H26" s="134">
        <f t="shared" si="1"/>
        <v>3</v>
      </c>
      <c r="I26" s="144" t="s">
        <v>201</v>
      </c>
      <c r="J26" s="136"/>
    </row>
    <row r="27" spans="1:10" s="10" customFormat="1" ht="25.5" x14ac:dyDescent="0.2">
      <c r="A27" s="49">
        <v>16</v>
      </c>
      <c r="B27" s="36" t="s">
        <v>27</v>
      </c>
      <c r="C27" s="37" t="s">
        <v>67</v>
      </c>
      <c r="D27" s="39"/>
      <c r="E27" s="40">
        <f t="shared" si="0"/>
        <v>3</v>
      </c>
      <c r="F27" s="40"/>
      <c r="G27" s="40"/>
      <c r="H27" s="134">
        <f t="shared" si="1"/>
        <v>3</v>
      </c>
      <c r="I27" s="20" t="s">
        <v>209</v>
      </c>
      <c r="J27" s="136"/>
    </row>
    <row r="28" spans="1:10" s="10" customFormat="1" ht="38.25" x14ac:dyDescent="0.2">
      <c r="A28" s="49">
        <v>17</v>
      </c>
      <c r="B28" s="36" t="s">
        <v>28</v>
      </c>
      <c r="C28" s="37" t="s">
        <v>68</v>
      </c>
      <c r="D28" s="39"/>
      <c r="E28" s="40">
        <f t="shared" si="0"/>
        <v>2</v>
      </c>
      <c r="F28" s="40"/>
      <c r="G28" s="40"/>
      <c r="H28" s="134">
        <f t="shared" si="1"/>
        <v>2</v>
      </c>
      <c r="I28" s="20" t="s">
        <v>212</v>
      </c>
      <c r="J28" s="136" t="s">
        <v>213</v>
      </c>
    </row>
    <row r="29" spans="1:10" s="52" customFormat="1" ht="25.5" x14ac:dyDescent="0.2">
      <c r="A29" s="89">
        <v>18</v>
      </c>
      <c r="B29" s="90" t="s">
        <v>29</v>
      </c>
      <c r="C29" s="37" t="s">
        <v>67</v>
      </c>
      <c r="D29" s="91"/>
      <c r="E29" s="92">
        <f t="shared" si="0"/>
        <v>3</v>
      </c>
      <c r="F29" s="92"/>
      <c r="G29" s="92"/>
      <c r="H29" s="162">
        <f t="shared" si="1"/>
        <v>3</v>
      </c>
      <c r="I29" s="20" t="s">
        <v>217</v>
      </c>
      <c r="J29" s="163"/>
    </row>
    <row r="30" spans="1:10" s="10" customFormat="1" ht="25.5" x14ac:dyDescent="0.2">
      <c r="A30" s="49">
        <v>19</v>
      </c>
      <c r="B30" s="36" t="s">
        <v>30</v>
      </c>
      <c r="C30" s="37" t="s">
        <v>67</v>
      </c>
      <c r="D30" s="39"/>
      <c r="E30" s="40">
        <f t="shared" si="0"/>
        <v>3</v>
      </c>
      <c r="F30" s="40"/>
      <c r="G30" s="40"/>
      <c r="H30" s="134">
        <f t="shared" si="1"/>
        <v>3</v>
      </c>
      <c r="I30" s="20" t="s">
        <v>223</v>
      </c>
      <c r="J30" s="136"/>
    </row>
    <row r="31" spans="1:10" s="10" customFormat="1" ht="51" x14ac:dyDescent="0.2">
      <c r="A31" s="49">
        <v>20</v>
      </c>
      <c r="B31" s="36" t="s">
        <v>31</v>
      </c>
      <c r="C31" s="37" t="s">
        <v>69</v>
      </c>
      <c r="D31" s="85"/>
      <c r="E31" s="40">
        <f t="shared" si="0"/>
        <v>1</v>
      </c>
      <c r="F31" s="40"/>
      <c r="G31" s="40"/>
      <c r="H31" s="134">
        <f t="shared" si="1"/>
        <v>1</v>
      </c>
      <c r="I31" s="144" t="s">
        <v>230</v>
      </c>
      <c r="J31" s="136" t="s">
        <v>231</v>
      </c>
    </row>
    <row r="32" spans="1:10" s="10" customFormat="1" ht="38.25" x14ac:dyDescent="0.2">
      <c r="A32" s="49">
        <v>21</v>
      </c>
      <c r="B32" s="36" t="s">
        <v>32</v>
      </c>
      <c r="C32" s="37" t="s">
        <v>68</v>
      </c>
      <c r="D32" s="39"/>
      <c r="E32" s="40">
        <f t="shared" si="0"/>
        <v>2</v>
      </c>
      <c r="F32" s="40"/>
      <c r="G32" s="40"/>
      <c r="H32" s="134">
        <f t="shared" si="1"/>
        <v>2</v>
      </c>
      <c r="I32" s="144" t="s">
        <v>238</v>
      </c>
      <c r="J32" s="136" t="s">
        <v>239</v>
      </c>
    </row>
    <row r="33" spans="1:10" s="10" customFormat="1" ht="25.5" x14ac:dyDescent="0.2">
      <c r="A33" s="49">
        <v>22</v>
      </c>
      <c r="B33" s="36" t="s">
        <v>33</v>
      </c>
      <c r="C33" s="37" t="s">
        <v>67</v>
      </c>
      <c r="D33" s="85"/>
      <c r="E33" s="40">
        <f t="shared" si="0"/>
        <v>3</v>
      </c>
      <c r="F33" s="40"/>
      <c r="G33" s="40"/>
      <c r="H33" s="134">
        <f t="shared" si="1"/>
        <v>3</v>
      </c>
      <c r="I33" s="144" t="s">
        <v>240</v>
      </c>
      <c r="J33" s="136"/>
    </row>
    <row r="34" spans="1:10" s="10" customFormat="1" ht="40.5" customHeight="1" x14ac:dyDescent="0.2">
      <c r="A34" s="49">
        <v>23</v>
      </c>
      <c r="B34" s="36" t="s">
        <v>34</v>
      </c>
      <c r="C34" s="37" t="s">
        <v>67</v>
      </c>
      <c r="D34" s="39"/>
      <c r="E34" s="40">
        <f t="shared" si="0"/>
        <v>3</v>
      </c>
      <c r="F34" s="40"/>
      <c r="G34" s="40"/>
      <c r="H34" s="134">
        <f t="shared" si="1"/>
        <v>3</v>
      </c>
      <c r="I34" s="144" t="s">
        <v>245</v>
      </c>
      <c r="J34" s="136"/>
    </row>
    <row r="35" spans="1:10" s="10" customFormat="1" ht="21" customHeight="1" x14ac:dyDescent="0.2">
      <c r="A35" s="49">
        <v>24</v>
      </c>
      <c r="B35" s="36" t="s">
        <v>35</v>
      </c>
      <c r="C35" s="37" t="s">
        <v>67</v>
      </c>
      <c r="D35" s="85"/>
      <c r="E35" s="40">
        <f t="shared" si="0"/>
        <v>3</v>
      </c>
      <c r="F35" s="40"/>
      <c r="G35" s="40"/>
      <c r="H35" s="134">
        <f t="shared" si="1"/>
        <v>3</v>
      </c>
      <c r="I35" s="19" t="s">
        <v>252</v>
      </c>
      <c r="J35" s="136"/>
    </row>
    <row r="36" spans="1:10" s="10" customFormat="1" ht="25.5" x14ac:dyDescent="0.2">
      <c r="A36" s="49">
        <v>25</v>
      </c>
      <c r="B36" s="36" t="s">
        <v>36</v>
      </c>
      <c r="C36" s="37" t="s">
        <v>67</v>
      </c>
      <c r="D36" s="85"/>
      <c r="E36" s="40">
        <f t="shared" si="0"/>
        <v>3</v>
      </c>
      <c r="F36" s="40"/>
      <c r="G36" s="40"/>
      <c r="H36" s="134">
        <f t="shared" si="1"/>
        <v>3</v>
      </c>
      <c r="I36" s="20" t="s">
        <v>257</v>
      </c>
      <c r="J36" s="136"/>
    </row>
    <row r="37" spans="1:10" s="10" customFormat="1" ht="47.25" customHeight="1" x14ac:dyDescent="0.2">
      <c r="A37" s="49">
        <v>26</v>
      </c>
      <c r="B37" s="36" t="s">
        <v>37</v>
      </c>
      <c r="C37" s="37" t="s">
        <v>67</v>
      </c>
      <c r="D37" s="39" t="s">
        <v>262</v>
      </c>
      <c r="E37" s="40">
        <f t="shared" si="0"/>
        <v>3</v>
      </c>
      <c r="F37" s="40"/>
      <c r="G37" s="40"/>
      <c r="H37" s="134">
        <f t="shared" si="1"/>
        <v>3</v>
      </c>
      <c r="I37" s="20" t="s">
        <v>261</v>
      </c>
      <c r="J37" s="136"/>
    </row>
    <row r="38" spans="1:10" s="10" customFormat="1" ht="38.25" x14ac:dyDescent="0.2">
      <c r="A38" s="49">
        <v>27</v>
      </c>
      <c r="B38" s="36" t="s">
        <v>38</v>
      </c>
      <c r="C38" s="37" t="s">
        <v>67</v>
      </c>
      <c r="D38" s="39"/>
      <c r="E38" s="40">
        <f t="shared" si="0"/>
        <v>3</v>
      </c>
      <c r="F38" s="40"/>
      <c r="G38" s="40"/>
      <c r="H38" s="134">
        <f t="shared" si="1"/>
        <v>3</v>
      </c>
      <c r="I38" s="20" t="s">
        <v>266</v>
      </c>
      <c r="J38" s="136"/>
    </row>
    <row r="39" spans="1:10" s="10" customFormat="1" ht="25.5" x14ac:dyDescent="0.2">
      <c r="A39" s="49">
        <v>28</v>
      </c>
      <c r="B39" s="36" t="s">
        <v>39</v>
      </c>
      <c r="C39" s="37" t="s">
        <v>67</v>
      </c>
      <c r="D39" s="39"/>
      <c r="E39" s="40">
        <f t="shared" si="0"/>
        <v>3</v>
      </c>
      <c r="F39" s="40"/>
      <c r="G39" s="40"/>
      <c r="H39" s="134">
        <f t="shared" si="1"/>
        <v>3</v>
      </c>
      <c r="I39" s="19" t="s">
        <v>271</v>
      </c>
      <c r="J39" s="136"/>
    </row>
    <row r="40" spans="1:10" s="10" customFormat="1" ht="51" x14ac:dyDescent="0.2">
      <c r="A40" s="49">
        <v>29</v>
      </c>
      <c r="B40" s="36" t="s">
        <v>40</v>
      </c>
      <c r="C40" s="37" t="s">
        <v>67</v>
      </c>
      <c r="D40" s="39"/>
      <c r="E40" s="40">
        <f t="shared" si="0"/>
        <v>3</v>
      </c>
      <c r="F40" s="40"/>
      <c r="G40" s="40"/>
      <c r="H40" s="134">
        <f t="shared" si="1"/>
        <v>3</v>
      </c>
      <c r="I40" s="20" t="s">
        <v>275</v>
      </c>
      <c r="J40" s="136"/>
    </row>
    <row r="41" spans="1:10" s="52" customFormat="1" ht="25.5" x14ac:dyDescent="0.2">
      <c r="A41" s="41">
        <v>30</v>
      </c>
      <c r="B41" s="36" t="s">
        <v>41</v>
      </c>
      <c r="C41" s="37" t="s">
        <v>68</v>
      </c>
      <c r="D41" s="39"/>
      <c r="E41" s="40">
        <f t="shared" si="0"/>
        <v>2</v>
      </c>
      <c r="F41" s="40"/>
      <c r="G41" s="40"/>
      <c r="H41" s="134">
        <f t="shared" si="1"/>
        <v>2</v>
      </c>
      <c r="I41" s="20" t="s">
        <v>280</v>
      </c>
      <c r="J41" s="136" t="s">
        <v>281</v>
      </c>
    </row>
    <row r="42" spans="1:10" s="10" customFormat="1" ht="24" customHeight="1" x14ac:dyDescent="0.2">
      <c r="A42" s="41">
        <v>31</v>
      </c>
      <c r="B42" s="36" t="s">
        <v>42</v>
      </c>
      <c r="C42" s="37" t="s">
        <v>67</v>
      </c>
      <c r="D42" s="39"/>
      <c r="E42" s="40">
        <f t="shared" si="0"/>
        <v>3</v>
      </c>
      <c r="F42" s="40"/>
      <c r="G42" s="40"/>
      <c r="H42" s="134">
        <f t="shared" si="1"/>
        <v>3</v>
      </c>
      <c r="I42" s="20" t="s">
        <v>285</v>
      </c>
      <c r="J42" s="136"/>
    </row>
    <row r="43" spans="1:10" s="10" customFormat="1" ht="89.25" x14ac:dyDescent="0.2">
      <c r="A43" s="41">
        <v>32</v>
      </c>
      <c r="B43" s="36" t="s">
        <v>43</v>
      </c>
      <c r="C43" s="37" t="s">
        <v>70</v>
      </c>
      <c r="D43" s="39"/>
      <c r="E43" s="40">
        <f t="shared" si="0"/>
        <v>0</v>
      </c>
      <c r="F43" s="40"/>
      <c r="G43" s="40"/>
      <c r="H43" s="134">
        <f t="shared" si="1"/>
        <v>0</v>
      </c>
      <c r="I43" s="20" t="s">
        <v>289</v>
      </c>
      <c r="J43" s="136" t="s">
        <v>290</v>
      </c>
    </row>
    <row r="44" spans="1:10" s="10" customFormat="1" ht="38.25" x14ac:dyDescent="0.2">
      <c r="A44" s="41">
        <v>33</v>
      </c>
      <c r="B44" s="36" t="s">
        <v>44</v>
      </c>
      <c r="C44" s="37" t="s">
        <v>67</v>
      </c>
      <c r="D44" s="39"/>
      <c r="E44" s="40">
        <f t="shared" si="0"/>
        <v>3</v>
      </c>
      <c r="F44" s="40"/>
      <c r="G44" s="40"/>
      <c r="H44" s="134">
        <f t="shared" si="1"/>
        <v>3</v>
      </c>
      <c r="I44" s="144" t="s">
        <v>293</v>
      </c>
      <c r="J44" s="136"/>
    </row>
    <row r="45" spans="1:10" s="10" customFormat="1" ht="25.5" x14ac:dyDescent="0.2">
      <c r="A45" s="41">
        <v>34</v>
      </c>
      <c r="B45" s="36" t="s">
        <v>45</v>
      </c>
      <c r="C45" s="37" t="s">
        <v>67</v>
      </c>
      <c r="D45" s="39"/>
      <c r="E45" s="40">
        <f t="shared" si="0"/>
        <v>3</v>
      </c>
      <c r="F45" s="40"/>
      <c r="G45" s="40"/>
      <c r="H45" s="134">
        <f t="shared" si="1"/>
        <v>3</v>
      </c>
      <c r="I45" s="144" t="s">
        <v>297</v>
      </c>
      <c r="J45" s="136"/>
    </row>
    <row r="46" spans="1:10" s="10" customFormat="1" ht="63.75" x14ac:dyDescent="0.2">
      <c r="A46" s="41">
        <v>35</v>
      </c>
      <c r="B46" s="36" t="s">
        <v>46</v>
      </c>
      <c r="C46" s="37" t="s">
        <v>70</v>
      </c>
      <c r="D46" s="39"/>
      <c r="E46" s="40">
        <f t="shared" si="0"/>
        <v>0</v>
      </c>
      <c r="F46" s="40"/>
      <c r="G46" s="40"/>
      <c r="H46" s="134">
        <f t="shared" si="1"/>
        <v>0</v>
      </c>
      <c r="I46" s="20" t="s">
        <v>300</v>
      </c>
      <c r="J46" s="43" t="s">
        <v>302</v>
      </c>
    </row>
    <row r="47" spans="1:10" s="52" customFormat="1" ht="25.5" x14ac:dyDescent="0.2">
      <c r="A47" s="49">
        <v>36</v>
      </c>
      <c r="B47" s="36" t="s">
        <v>47</v>
      </c>
      <c r="C47" s="37" t="s">
        <v>67</v>
      </c>
      <c r="D47" s="41"/>
      <c r="E47" s="40">
        <f t="shared" si="0"/>
        <v>3</v>
      </c>
      <c r="F47" s="40"/>
      <c r="G47" s="40"/>
      <c r="H47" s="134">
        <f t="shared" si="1"/>
        <v>3</v>
      </c>
      <c r="I47" s="20" t="s">
        <v>306</v>
      </c>
      <c r="J47" s="136"/>
    </row>
    <row r="48" spans="1:10" s="11" customFormat="1" ht="51" x14ac:dyDescent="0.2">
      <c r="A48" s="49">
        <v>37</v>
      </c>
      <c r="B48" s="36" t="s">
        <v>48</v>
      </c>
      <c r="C48" s="37" t="s">
        <v>70</v>
      </c>
      <c r="D48" s="85"/>
      <c r="E48" s="40">
        <f t="shared" si="0"/>
        <v>0</v>
      </c>
      <c r="F48" s="40"/>
      <c r="G48" s="40"/>
      <c r="H48" s="134">
        <f t="shared" si="1"/>
        <v>0</v>
      </c>
      <c r="I48" s="20" t="s">
        <v>310</v>
      </c>
      <c r="J48" s="135" t="s">
        <v>312</v>
      </c>
    </row>
    <row r="49" spans="1:10" s="10" customFormat="1" ht="51" x14ac:dyDescent="0.2">
      <c r="A49" s="49">
        <v>38</v>
      </c>
      <c r="B49" s="36" t="s">
        <v>49</v>
      </c>
      <c r="C49" s="37" t="s">
        <v>67</v>
      </c>
      <c r="D49" s="41"/>
      <c r="E49" s="40">
        <f t="shared" si="0"/>
        <v>3</v>
      </c>
      <c r="F49" s="40"/>
      <c r="G49" s="40"/>
      <c r="H49" s="134">
        <f t="shared" si="1"/>
        <v>3</v>
      </c>
      <c r="I49" s="20" t="s">
        <v>316</v>
      </c>
      <c r="J49" s="136"/>
    </row>
    <row r="50" spans="1:10" s="10" customFormat="1" ht="25.5" x14ac:dyDescent="0.2">
      <c r="A50" s="49">
        <v>39</v>
      </c>
      <c r="B50" s="36" t="s">
        <v>50</v>
      </c>
      <c r="C50" s="37" t="s">
        <v>68</v>
      </c>
      <c r="D50" s="39"/>
      <c r="E50" s="40">
        <f t="shared" si="0"/>
        <v>2</v>
      </c>
      <c r="F50" s="40"/>
      <c r="G50" s="40"/>
      <c r="H50" s="134">
        <f t="shared" si="1"/>
        <v>2</v>
      </c>
      <c r="I50" s="144" t="s">
        <v>320</v>
      </c>
      <c r="J50" s="136" t="s">
        <v>321</v>
      </c>
    </row>
    <row r="51" spans="1:10" s="10" customFormat="1" ht="25.5" x14ac:dyDescent="0.2">
      <c r="A51" s="49">
        <v>40</v>
      </c>
      <c r="B51" s="36" t="s">
        <v>51</v>
      </c>
      <c r="C51" s="37" t="s">
        <v>67</v>
      </c>
      <c r="D51" s="121"/>
      <c r="E51" s="40">
        <f t="shared" si="0"/>
        <v>3</v>
      </c>
      <c r="F51" s="40"/>
      <c r="G51" s="40"/>
      <c r="H51" s="134">
        <f t="shared" si="1"/>
        <v>3</v>
      </c>
      <c r="I51" s="20" t="s">
        <v>324</v>
      </c>
      <c r="J51" s="135"/>
    </row>
    <row r="52" spans="1:10" s="10" customFormat="1" ht="25.5" x14ac:dyDescent="0.2">
      <c r="A52" s="49">
        <v>41</v>
      </c>
      <c r="B52" s="36" t="s">
        <v>52</v>
      </c>
      <c r="C52" s="37" t="s">
        <v>67</v>
      </c>
      <c r="D52" s="123"/>
      <c r="E52" s="40">
        <f t="shared" si="0"/>
        <v>3</v>
      </c>
      <c r="F52" s="40"/>
      <c r="G52" s="40"/>
      <c r="H52" s="134">
        <f>E52*(1-F52)*(1-G52)</f>
        <v>3</v>
      </c>
      <c r="I52" s="20" t="s">
        <v>327</v>
      </c>
      <c r="J52" s="163"/>
    </row>
    <row r="53" spans="1:10" ht="13.5" customHeight="1" x14ac:dyDescent="0.2">
      <c r="C53" s="57"/>
      <c r="D53" s="57"/>
      <c r="E53" s="57"/>
      <c r="F53" s="57"/>
      <c r="G53" s="57"/>
      <c r="I53" s="58"/>
      <c r="J53" s="94"/>
    </row>
    <row r="54" spans="1:10" x14ac:dyDescent="0.2">
      <c r="C54" s="57"/>
      <c r="D54" s="57"/>
      <c r="E54" s="57"/>
      <c r="F54" s="57"/>
      <c r="G54" s="57"/>
      <c r="I54" s="58"/>
      <c r="J54" s="2"/>
    </row>
    <row r="55" spans="1:10" x14ac:dyDescent="0.2">
      <c r="I55" s="58"/>
      <c r="J55" s="2"/>
    </row>
    <row r="56" spans="1:10" x14ac:dyDescent="0.2">
      <c r="A56" s="95"/>
      <c r="B56" s="61"/>
      <c r="C56" s="62"/>
      <c r="D56" s="62"/>
      <c r="E56" s="62"/>
      <c r="F56" s="62"/>
      <c r="G56" s="62"/>
      <c r="I56" s="58"/>
      <c r="J56" s="2"/>
    </row>
    <row r="57" spans="1:10" x14ac:dyDescent="0.2">
      <c r="I57" s="58"/>
    </row>
    <row r="58" spans="1:10" x14ac:dyDescent="0.2">
      <c r="I58" s="58"/>
    </row>
    <row r="59" spans="1:10" x14ac:dyDescent="0.2">
      <c r="I59" s="58"/>
    </row>
    <row r="60" spans="1:10" x14ac:dyDescent="0.2">
      <c r="I60" s="58"/>
    </row>
    <row r="61" spans="1:10" x14ac:dyDescent="0.2">
      <c r="I61" s="58"/>
    </row>
    <row r="62" spans="1:10" x14ac:dyDescent="0.2">
      <c r="I62" s="58"/>
    </row>
    <row r="63" spans="1:10" x14ac:dyDescent="0.2">
      <c r="A63" s="95"/>
      <c r="B63" s="61"/>
      <c r="C63" s="62"/>
      <c r="D63" s="62"/>
      <c r="E63" s="62"/>
      <c r="F63" s="62"/>
      <c r="G63" s="62"/>
      <c r="I63" s="58"/>
    </row>
    <row r="67" spans="1:7" x14ac:dyDescent="0.2">
      <c r="A67" s="95"/>
      <c r="B67" s="61"/>
      <c r="C67" s="62"/>
      <c r="D67" s="62"/>
      <c r="E67" s="62"/>
      <c r="F67" s="62"/>
      <c r="G67" s="62"/>
    </row>
    <row r="70" spans="1:7" x14ac:dyDescent="0.2">
      <c r="A70" s="95"/>
      <c r="B70" s="61"/>
      <c r="C70" s="62"/>
      <c r="D70" s="62"/>
      <c r="E70" s="62"/>
      <c r="F70" s="62"/>
      <c r="G70" s="62"/>
    </row>
    <row r="74" spans="1:7" x14ac:dyDescent="0.2">
      <c r="A74" s="95"/>
      <c r="B74" s="61"/>
      <c r="C74" s="62"/>
      <c r="D74" s="62"/>
      <c r="E74" s="62"/>
      <c r="F74" s="62"/>
      <c r="G74" s="62"/>
    </row>
    <row r="77" spans="1:7" x14ac:dyDescent="0.2">
      <c r="A77" s="95"/>
      <c r="B77" s="61"/>
      <c r="C77" s="62"/>
      <c r="D77" s="62"/>
      <c r="E77" s="62"/>
      <c r="F77" s="62"/>
      <c r="G77" s="62"/>
    </row>
    <row r="81" spans="1:7" x14ac:dyDescent="0.2">
      <c r="A81" s="95"/>
      <c r="B81" s="61"/>
      <c r="C81" s="62"/>
      <c r="D81" s="62"/>
      <c r="E81" s="62"/>
      <c r="F81" s="62"/>
      <c r="G81" s="62"/>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0:C14 C16:C52">
      <formula1>$C$5:$C$8</formula1>
    </dataValidation>
    <dataValidation type="list" allowBlank="1" showInputMessage="1" showErrorMessage="1" sqref="F16:G52 F10 F11:G14 G9:G10">
      <formula1>Формат</formula1>
    </dataValidation>
    <dataValidation type="list" allowBlank="1" showInputMessage="1" showErrorMessage="1" sqref="D52">
      <formula1>$C$5:$C$6</formula1>
    </dataValidation>
  </dataValidations>
  <hyperlinks>
    <hyperlink ref="I20" r:id="rId1"/>
    <hyperlink ref="I37" r:id="rId2"/>
  </hyperlinks>
  <pageMargins left="0.31496062992125984" right="0.31496062992125984" top="0.35433070866141736" bottom="0.35433070866141736" header="0.11811023622047245" footer="0.11811023622047245"/>
  <pageSetup paperSize="9" scale="53" fitToHeight="0" orientation="landscape" r:id="rId3"/>
  <rowBreaks count="1" manualBreakCount="1">
    <brk id="2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view="pageBreakPreview" zoomScale="85" zoomScaleNormal="100" zoomScaleSheetLayoutView="85" workbookViewId="0">
      <pane ySplit="6" topLeftCell="A7" activePane="bottomLeft" state="frozenSplit"/>
      <selection activeCell="L37" sqref="L37"/>
      <selection pane="bottomLeft" activeCell="L48" sqref="L48"/>
    </sheetView>
  </sheetViews>
  <sheetFormatPr defaultRowHeight="12.75" x14ac:dyDescent="0.2"/>
  <cols>
    <col min="1" max="1" width="4.28515625" style="93" customWidth="1"/>
    <col min="2" max="2" width="22.7109375" style="1" customWidth="1"/>
    <col min="3" max="3" width="58" style="1" customWidth="1"/>
    <col min="4" max="4" width="24.85546875" style="1" customWidth="1"/>
    <col min="5" max="5" width="21.5703125" style="59" customWidth="1"/>
    <col min="6" max="6" width="12.85546875" style="59" customWidth="1"/>
    <col min="7" max="7" width="10.85546875" style="59" customWidth="1"/>
    <col min="8" max="8" width="9.85546875" style="59" customWidth="1"/>
    <col min="9" max="9" width="36.140625" style="59" customWidth="1"/>
    <col min="10" max="10" width="62.7109375" style="59" customWidth="1"/>
    <col min="11" max="11" width="9.140625" style="1"/>
    <col min="12" max="12" width="40" style="97" customWidth="1"/>
    <col min="13" max="16384" width="9.140625" style="1"/>
  </cols>
  <sheetData>
    <row r="1" spans="1:12" ht="20.25" customHeight="1" x14ac:dyDescent="0.2">
      <c r="A1" s="83" t="s">
        <v>107</v>
      </c>
      <c r="B1" s="96"/>
      <c r="C1" s="96"/>
      <c r="D1" s="96"/>
      <c r="E1" s="96"/>
      <c r="F1" s="96"/>
      <c r="G1" s="96"/>
      <c r="H1" s="96"/>
      <c r="I1" s="1"/>
      <c r="J1" s="96"/>
      <c r="K1" s="97"/>
      <c r="L1" s="1"/>
    </row>
    <row r="2" spans="1:12" ht="15" customHeight="1" x14ac:dyDescent="0.2">
      <c r="A2" s="84" t="s">
        <v>90</v>
      </c>
      <c r="B2" s="84"/>
      <c r="C2" s="12"/>
      <c r="D2" s="12"/>
      <c r="E2" s="12"/>
      <c r="F2" s="12"/>
      <c r="G2" s="12"/>
      <c r="H2" s="12"/>
      <c r="I2" s="12"/>
      <c r="J2" s="12"/>
      <c r="K2" s="97"/>
      <c r="L2" s="1"/>
    </row>
    <row r="3" spans="1:12" ht="71.25" customHeight="1" x14ac:dyDescent="0.2">
      <c r="A3" s="202"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202"/>
      <c r="C3" s="202"/>
      <c r="D3" s="202"/>
      <c r="E3" s="202"/>
      <c r="F3" s="202"/>
      <c r="G3" s="202"/>
      <c r="H3" s="202"/>
      <c r="I3" s="202"/>
      <c r="J3" s="202"/>
      <c r="K3" s="97"/>
      <c r="L3" s="1"/>
    </row>
    <row r="4" spans="1:12" ht="58.5" customHeight="1" x14ac:dyDescent="0.2">
      <c r="A4" s="203" t="s">
        <v>55</v>
      </c>
      <c r="B4" s="6" t="s">
        <v>108</v>
      </c>
      <c r="C4" s="6"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203" t="s">
        <v>92</v>
      </c>
      <c r="E4" s="203" t="s">
        <v>109</v>
      </c>
      <c r="F4" s="203"/>
      <c r="G4" s="203"/>
      <c r="H4" s="203"/>
      <c r="I4" s="203" t="s">
        <v>94</v>
      </c>
      <c r="J4" s="203" t="s">
        <v>95</v>
      </c>
      <c r="L4" s="98"/>
    </row>
    <row r="5" spans="1:12" s="27" customFormat="1" ht="66" customHeight="1" x14ac:dyDescent="0.2">
      <c r="A5" s="203"/>
      <c r="B5" s="203" t="s">
        <v>96</v>
      </c>
      <c r="C5" s="8"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203"/>
      <c r="E5" s="200" t="s">
        <v>98</v>
      </c>
      <c r="F5" s="201" t="s">
        <v>99</v>
      </c>
      <c r="G5" s="201"/>
      <c r="H5" s="200" t="s">
        <v>100</v>
      </c>
      <c r="I5" s="203"/>
      <c r="J5" s="203"/>
      <c r="L5" s="99"/>
    </row>
    <row r="6" spans="1:12" s="27" customFormat="1" ht="27.75" customHeight="1" x14ac:dyDescent="0.2">
      <c r="A6" s="203"/>
      <c r="B6" s="203"/>
      <c r="C6" s="8" t="str">
        <f>'Методика IV этап'!B21</f>
        <v>Не опубликовано, или публичные слушания не проводились, или не отвечает требованиям</v>
      </c>
      <c r="D6" s="203"/>
      <c r="E6" s="200"/>
      <c r="F6" s="8" t="s">
        <v>102</v>
      </c>
      <c r="G6" s="8" t="s">
        <v>103</v>
      </c>
      <c r="H6" s="200"/>
      <c r="I6" s="203"/>
      <c r="J6" s="203"/>
      <c r="L6" s="99"/>
    </row>
    <row r="7" spans="1:12" s="103" customFormat="1" x14ac:dyDescent="0.2">
      <c r="A7" s="28"/>
      <c r="B7" s="29" t="s">
        <v>104</v>
      </c>
      <c r="C7" s="100"/>
      <c r="D7" s="46"/>
      <c r="E7" s="101"/>
      <c r="F7" s="101"/>
      <c r="G7" s="101"/>
      <c r="H7" s="101"/>
      <c r="I7" s="149"/>
      <c r="J7" s="102"/>
      <c r="L7" s="104"/>
    </row>
    <row r="8" spans="1:12" s="10" customFormat="1" ht="51" x14ac:dyDescent="0.2">
      <c r="A8" s="35">
        <v>1</v>
      </c>
      <c r="B8" s="36" t="s">
        <v>12</v>
      </c>
      <c r="C8" s="43" t="s">
        <v>76</v>
      </c>
      <c r="D8" s="105"/>
      <c r="E8" s="40">
        <f>IF(C8=$C$5,1,0)</f>
        <v>1</v>
      </c>
      <c r="F8" s="40"/>
      <c r="G8" s="40"/>
      <c r="H8" s="134">
        <f>E8*(1-F8)*(1-G8)</f>
        <v>1</v>
      </c>
      <c r="I8" s="20" t="s">
        <v>124</v>
      </c>
      <c r="J8" s="157"/>
    </row>
    <row r="9" spans="1:12" s="10" customFormat="1" ht="63.75" x14ac:dyDescent="0.2">
      <c r="A9" s="35">
        <v>2</v>
      </c>
      <c r="B9" s="36" t="s">
        <v>13</v>
      </c>
      <c r="C9" s="43" t="s">
        <v>77</v>
      </c>
      <c r="D9" s="38"/>
      <c r="E9" s="40">
        <f>IF(C9=$C$5,1,0)</f>
        <v>0</v>
      </c>
      <c r="F9" s="40"/>
      <c r="G9" s="40"/>
      <c r="H9" s="134">
        <f t="shared" ref="H9:H50" si="0">E9*(1-F9)*(1-G9)</f>
        <v>0</v>
      </c>
      <c r="I9" s="20" t="s">
        <v>137</v>
      </c>
      <c r="J9" s="135" t="s">
        <v>138</v>
      </c>
    </row>
    <row r="10" spans="1:12" s="10" customFormat="1" ht="51" x14ac:dyDescent="0.2">
      <c r="A10" s="35">
        <v>3</v>
      </c>
      <c r="B10" s="36" t="s">
        <v>14</v>
      </c>
      <c r="C10" s="43" t="s">
        <v>76</v>
      </c>
      <c r="D10" s="42"/>
      <c r="E10" s="40">
        <f>IF(C10=$C$5,1,0)</f>
        <v>1</v>
      </c>
      <c r="F10" s="40"/>
      <c r="G10" s="40"/>
      <c r="H10" s="134">
        <f t="shared" si="0"/>
        <v>1</v>
      </c>
      <c r="I10" s="20" t="s">
        <v>144</v>
      </c>
      <c r="J10" s="135"/>
    </row>
    <row r="11" spans="1:12" s="174" customFormat="1" x14ac:dyDescent="0.2">
      <c r="A11" s="101"/>
      <c r="B11" s="29" t="s">
        <v>117</v>
      </c>
      <c r="C11" s="164"/>
      <c r="D11" s="165"/>
      <c r="E11" s="32"/>
      <c r="F11" s="32"/>
      <c r="G11" s="32"/>
      <c r="H11" s="175"/>
      <c r="I11" s="173"/>
      <c r="J11" s="176"/>
    </row>
    <row r="12" spans="1:12" s="10" customFormat="1" ht="51" x14ac:dyDescent="0.2">
      <c r="A12" s="35">
        <v>4</v>
      </c>
      <c r="B12" s="36" t="s">
        <v>118</v>
      </c>
      <c r="C12" s="43" t="s">
        <v>76</v>
      </c>
      <c r="D12" s="39"/>
      <c r="E12" s="40">
        <f>IF(C12=$C$5,1,0)</f>
        <v>1</v>
      </c>
      <c r="F12" s="40"/>
      <c r="G12" s="40"/>
      <c r="H12" s="134">
        <f>E12*(1-F12)*(1-G12)</f>
        <v>1</v>
      </c>
      <c r="I12" s="20" t="s">
        <v>130</v>
      </c>
      <c r="J12" s="135"/>
    </row>
    <row r="13" spans="1:12" s="103" customFormat="1" x14ac:dyDescent="0.2">
      <c r="A13" s="45"/>
      <c r="B13" s="29" t="s">
        <v>15</v>
      </c>
      <c r="C13" s="158"/>
      <c r="D13" s="46"/>
      <c r="E13" s="32"/>
      <c r="F13" s="101"/>
      <c r="G13" s="101"/>
      <c r="H13" s="159"/>
      <c r="I13" s="106"/>
      <c r="J13" s="148"/>
      <c r="L13" s="104"/>
    </row>
    <row r="14" spans="1:12" s="107" customFormat="1" ht="51" x14ac:dyDescent="0.2">
      <c r="A14" s="49">
        <v>5</v>
      </c>
      <c r="B14" s="36" t="s">
        <v>16</v>
      </c>
      <c r="C14" s="43" t="s">
        <v>76</v>
      </c>
      <c r="D14" s="44"/>
      <c r="E14" s="40">
        <f>IF(C14=$C$5,1,0)</f>
        <v>1</v>
      </c>
      <c r="F14" s="40"/>
      <c r="G14" s="40"/>
      <c r="H14" s="134">
        <f t="shared" si="0"/>
        <v>1</v>
      </c>
      <c r="I14" s="20" t="s">
        <v>149</v>
      </c>
      <c r="J14" s="135"/>
    </row>
    <row r="15" spans="1:12" s="107" customFormat="1" ht="51" x14ac:dyDescent="0.2">
      <c r="A15" s="35">
        <v>6</v>
      </c>
      <c r="B15" s="36" t="s">
        <v>17</v>
      </c>
      <c r="C15" s="43" t="s">
        <v>76</v>
      </c>
      <c r="D15" s="39"/>
      <c r="E15" s="40">
        <f t="shared" ref="E15:E50" si="1">IF(C15=$C$5,1,0)</f>
        <v>1</v>
      </c>
      <c r="F15" s="40"/>
      <c r="G15" s="40"/>
      <c r="H15" s="134">
        <f t="shared" si="0"/>
        <v>1</v>
      </c>
      <c r="I15" s="20" t="s">
        <v>153</v>
      </c>
      <c r="J15" s="138"/>
    </row>
    <row r="16" spans="1:12" s="107" customFormat="1" ht="51" x14ac:dyDescent="0.2">
      <c r="A16" s="35">
        <v>7</v>
      </c>
      <c r="B16" s="36" t="s">
        <v>18</v>
      </c>
      <c r="C16" s="43" t="s">
        <v>76</v>
      </c>
      <c r="D16" s="39"/>
      <c r="E16" s="40">
        <f t="shared" si="1"/>
        <v>1</v>
      </c>
      <c r="F16" s="40"/>
      <c r="G16" s="40"/>
      <c r="H16" s="134">
        <f t="shared" si="0"/>
        <v>1</v>
      </c>
      <c r="I16" s="143" t="s">
        <v>157</v>
      </c>
      <c r="J16" s="136"/>
    </row>
    <row r="17" spans="1:10" s="107" customFormat="1" ht="51" x14ac:dyDescent="0.2">
      <c r="A17" s="35">
        <v>8</v>
      </c>
      <c r="B17" s="36" t="s">
        <v>19</v>
      </c>
      <c r="C17" s="43" t="s">
        <v>76</v>
      </c>
      <c r="D17" s="39"/>
      <c r="E17" s="40">
        <f t="shared" si="1"/>
        <v>1</v>
      </c>
      <c r="F17" s="40"/>
      <c r="G17" s="40"/>
      <c r="H17" s="134">
        <f t="shared" si="0"/>
        <v>1</v>
      </c>
      <c r="I17" s="143" t="s">
        <v>164</v>
      </c>
      <c r="J17" s="135"/>
    </row>
    <row r="18" spans="1:10" s="107" customFormat="1" ht="51" x14ac:dyDescent="0.2">
      <c r="A18" s="35">
        <v>9</v>
      </c>
      <c r="B18" s="36" t="s">
        <v>20</v>
      </c>
      <c r="C18" s="43" t="s">
        <v>76</v>
      </c>
      <c r="D18" s="39"/>
      <c r="E18" s="40">
        <f t="shared" si="1"/>
        <v>1</v>
      </c>
      <c r="F18" s="40"/>
      <c r="G18" s="40"/>
      <c r="H18" s="134">
        <f t="shared" si="0"/>
        <v>1</v>
      </c>
      <c r="I18" s="143" t="s">
        <v>168</v>
      </c>
      <c r="J18" s="160"/>
    </row>
    <row r="19" spans="1:10" s="107" customFormat="1" ht="51" x14ac:dyDescent="0.2">
      <c r="A19" s="35">
        <v>10</v>
      </c>
      <c r="B19" s="36" t="s">
        <v>21</v>
      </c>
      <c r="C19" s="43" t="s">
        <v>76</v>
      </c>
      <c r="D19" s="39"/>
      <c r="E19" s="40">
        <f t="shared" si="1"/>
        <v>1</v>
      </c>
      <c r="F19" s="40"/>
      <c r="G19" s="40"/>
      <c r="H19" s="134">
        <f t="shared" si="0"/>
        <v>1</v>
      </c>
      <c r="I19" s="143" t="s">
        <v>173</v>
      </c>
      <c r="J19" s="135"/>
    </row>
    <row r="20" spans="1:10" s="107" customFormat="1" ht="63.75" x14ac:dyDescent="0.2">
      <c r="A20" s="35">
        <v>11</v>
      </c>
      <c r="B20" s="36" t="s">
        <v>22</v>
      </c>
      <c r="C20" s="43" t="s">
        <v>77</v>
      </c>
      <c r="D20" s="39"/>
      <c r="E20" s="40">
        <f t="shared" si="1"/>
        <v>0</v>
      </c>
      <c r="F20" s="40"/>
      <c r="G20" s="40"/>
      <c r="H20" s="134">
        <f t="shared" si="0"/>
        <v>0</v>
      </c>
      <c r="I20" s="20" t="s">
        <v>175</v>
      </c>
      <c r="J20" s="161" t="s">
        <v>176</v>
      </c>
    </row>
    <row r="21" spans="1:10" s="107" customFormat="1" ht="25.5" x14ac:dyDescent="0.2">
      <c r="A21" s="35">
        <v>12</v>
      </c>
      <c r="B21" s="36" t="s">
        <v>23</v>
      </c>
      <c r="C21" s="43" t="s">
        <v>77</v>
      </c>
      <c r="D21" s="44"/>
      <c r="E21" s="40">
        <f t="shared" si="1"/>
        <v>0</v>
      </c>
      <c r="F21" s="40"/>
      <c r="G21" s="40"/>
      <c r="H21" s="134">
        <f t="shared" si="0"/>
        <v>0</v>
      </c>
      <c r="I21" s="145" t="s">
        <v>177</v>
      </c>
      <c r="J21" s="43" t="s">
        <v>269</v>
      </c>
    </row>
    <row r="22" spans="1:10" s="109" customFormat="1" ht="51" x14ac:dyDescent="0.2">
      <c r="A22" s="35">
        <v>13</v>
      </c>
      <c r="B22" s="36" t="s">
        <v>24</v>
      </c>
      <c r="C22" s="43" t="s">
        <v>77</v>
      </c>
      <c r="D22" s="44"/>
      <c r="E22" s="40">
        <f t="shared" si="1"/>
        <v>0</v>
      </c>
      <c r="F22" s="40"/>
      <c r="G22" s="40"/>
      <c r="H22" s="134">
        <f t="shared" si="0"/>
        <v>0</v>
      </c>
      <c r="I22" s="20" t="s">
        <v>188</v>
      </c>
      <c r="J22" s="160" t="s">
        <v>187</v>
      </c>
    </row>
    <row r="23" spans="1:10" s="52" customFormat="1" ht="51" x14ac:dyDescent="0.2">
      <c r="A23" s="89">
        <v>14</v>
      </c>
      <c r="B23" s="90" t="s">
        <v>25</v>
      </c>
      <c r="C23" s="43" t="s">
        <v>76</v>
      </c>
      <c r="D23" s="129"/>
      <c r="E23" s="92">
        <f t="shared" si="1"/>
        <v>1</v>
      </c>
      <c r="F23" s="92"/>
      <c r="G23" s="92"/>
      <c r="H23" s="162">
        <f t="shared" si="0"/>
        <v>1</v>
      </c>
      <c r="I23" s="20" t="s">
        <v>195</v>
      </c>
      <c r="J23" s="135" t="s">
        <v>196</v>
      </c>
    </row>
    <row r="24" spans="1:10" s="107" customFormat="1" ht="51" x14ac:dyDescent="0.2">
      <c r="A24" s="35">
        <v>15</v>
      </c>
      <c r="B24" s="36" t="s">
        <v>26</v>
      </c>
      <c r="C24" s="43" t="s">
        <v>76</v>
      </c>
      <c r="D24" s="39"/>
      <c r="E24" s="40">
        <f t="shared" si="1"/>
        <v>1</v>
      </c>
      <c r="F24" s="40"/>
      <c r="G24" s="40"/>
      <c r="H24" s="134">
        <f t="shared" si="0"/>
        <v>1</v>
      </c>
      <c r="I24" s="20" t="s">
        <v>202</v>
      </c>
      <c r="J24" s="136"/>
    </row>
    <row r="25" spans="1:10" s="107" customFormat="1" ht="51" x14ac:dyDescent="0.2">
      <c r="A25" s="35">
        <v>16</v>
      </c>
      <c r="B25" s="36" t="s">
        <v>27</v>
      </c>
      <c r="C25" s="43" t="s">
        <v>76</v>
      </c>
      <c r="D25" s="44"/>
      <c r="E25" s="40">
        <f t="shared" si="1"/>
        <v>1</v>
      </c>
      <c r="F25" s="40"/>
      <c r="G25" s="40"/>
      <c r="H25" s="134">
        <f t="shared" si="0"/>
        <v>1</v>
      </c>
      <c r="I25" s="20" t="s">
        <v>210</v>
      </c>
      <c r="J25" s="136"/>
    </row>
    <row r="26" spans="1:10" s="107" customFormat="1" ht="25.5" x14ac:dyDescent="0.2">
      <c r="A26" s="35">
        <v>17</v>
      </c>
      <c r="B26" s="36" t="s">
        <v>28</v>
      </c>
      <c r="C26" s="43" t="s">
        <v>77</v>
      </c>
      <c r="D26" s="39"/>
      <c r="E26" s="40">
        <f t="shared" si="1"/>
        <v>0</v>
      </c>
      <c r="F26" s="40"/>
      <c r="G26" s="40"/>
      <c r="H26" s="134">
        <f t="shared" si="0"/>
        <v>0</v>
      </c>
      <c r="I26" s="20" t="s">
        <v>214</v>
      </c>
      <c r="J26" s="136" t="s">
        <v>215</v>
      </c>
    </row>
    <row r="27" spans="1:10" s="107" customFormat="1" ht="51" x14ac:dyDescent="0.2">
      <c r="A27" s="35">
        <v>18</v>
      </c>
      <c r="B27" s="36" t="s">
        <v>29</v>
      </c>
      <c r="C27" s="43" t="s">
        <v>76</v>
      </c>
      <c r="D27" s="39"/>
      <c r="E27" s="40">
        <f t="shared" si="1"/>
        <v>1</v>
      </c>
      <c r="F27" s="40"/>
      <c r="G27" s="40"/>
      <c r="H27" s="134">
        <f t="shared" si="0"/>
        <v>1</v>
      </c>
      <c r="I27" s="20" t="s">
        <v>218</v>
      </c>
      <c r="J27" s="135"/>
    </row>
    <row r="28" spans="1:10" s="10" customFormat="1" ht="51" x14ac:dyDescent="0.2">
      <c r="A28" s="35">
        <v>19</v>
      </c>
      <c r="B28" s="36" t="s">
        <v>30</v>
      </c>
      <c r="C28" s="43" t="s">
        <v>76</v>
      </c>
      <c r="D28" s="41"/>
      <c r="E28" s="40">
        <f t="shared" si="1"/>
        <v>1</v>
      </c>
      <c r="F28" s="40"/>
      <c r="G28" s="40"/>
      <c r="H28" s="134">
        <f t="shared" si="0"/>
        <v>1</v>
      </c>
      <c r="I28" s="20" t="s">
        <v>224</v>
      </c>
      <c r="J28" s="135"/>
    </row>
    <row r="29" spans="1:10" s="10" customFormat="1" ht="38.25" x14ac:dyDescent="0.2">
      <c r="A29" s="35">
        <v>20</v>
      </c>
      <c r="B29" s="36" t="s">
        <v>31</v>
      </c>
      <c r="C29" s="43" t="s">
        <v>77</v>
      </c>
      <c r="D29" s="41"/>
      <c r="E29" s="40">
        <f t="shared" si="1"/>
        <v>0</v>
      </c>
      <c r="F29" s="40"/>
      <c r="G29" s="40"/>
      <c r="H29" s="134">
        <f t="shared" si="0"/>
        <v>0</v>
      </c>
      <c r="I29" s="20" t="s">
        <v>232</v>
      </c>
      <c r="J29" s="43" t="s">
        <v>233</v>
      </c>
    </row>
    <row r="30" spans="1:10" s="10" customFormat="1" ht="38.25" x14ac:dyDescent="0.2">
      <c r="A30" s="35">
        <v>21</v>
      </c>
      <c r="B30" s="36" t="s">
        <v>32</v>
      </c>
      <c r="C30" s="43" t="s">
        <v>77</v>
      </c>
      <c r="D30" s="39"/>
      <c r="E30" s="40">
        <f t="shared" si="1"/>
        <v>0</v>
      </c>
      <c r="F30" s="40"/>
      <c r="G30" s="40"/>
      <c r="H30" s="134">
        <f t="shared" si="0"/>
        <v>0</v>
      </c>
      <c r="I30" s="20" t="s">
        <v>240</v>
      </c>
      <c r="J30" s="135" t="s">
        <v>241</v>
      </c>
    </row>
    <row r="31" spans="1:10" s="10" customFormat="1" ht="51" x14ac:dyDescent="0.2">
      <c r="A31" s="35">
        <v>22</v>
      </c>
      <c r="B31" s="36" t="s">
        <v>33</v>
      </c>
      <c r="C31" s="43" t="s">
        <v>76</v>
      </c>
      <c r="D31" s="111"/>
      <c r="E31" s="40">
        <f t="shared" si="1"/>
        <v>1</v>
      </c>
      <c r="F31" s="40"/>
      <c r="G31" s="40"/>
      <c r="H31" s="134">
        <f t="shared" si="0"/>
        <v>1</v>
      </c>
      <c r="I31" s="20" t="s">
        <v>242</v>
      </c>
      <c r="J31" s="135" t="s">
        <v>268</v>
      </c>
    </row>
    <row r="32" spans="1:10" s="10" customFormat="1" ht="51" x14ac:dyDescent="0.2">
      <c r="A32" s="35">
        <v>23</v>
      </c>
      <c r="B32" s="36" t="s">
        <v>34</v>
      </c>
      <c r="C32" s="43" t="s">
        <v>77</v>
      </c>
      <c r="D32" s="39"/>
      <c r="E32" s="40">
        <f t="shared" si="1"/>
        <v>0</v>
      </c>
      <c r="F32" s="40"/>
      <c r="G32" s="40"/>
      <c r="H32" s="134">
        <f t="shared" si="0"/>
        <v>0</v>
      </c>
      <c r="I32" s="20" t="s">
        <v>246</v>
      </c>
      <c r="J32" s="136" t="s">
        <v>247</v>
      </c>
    </row>
    <row r="33" spans="1:10" s="10" customFormat="1" ht="51" x14ac:dyDescent="0.2">
      <c r="A33" s="35">
        <v>24</v>
      </c>
      <c r="B33" s="36" t="s">
        <v>35</v>
      </c>
      <c r="C33" s="43" t="s">
        <v>76</v>
      </c>
      <c r="D33" s="39"/>
      <c r="E33" s="40">
        <f t="shared" si="1"/>
        <v>1</v>
      </c>
      <c r="F33" s="40"/>
      <c r="G33" s="40"/>
      <c r="H33" s="134">
        <f t="shared" si="0"/>
        <v>1</v>
      </c>
      <c r="I33" s="20" t="s">
        <v>253</v>
      </c>
      <c r="J33" s="135"/>
    </row>
    <row r="34" spans="1:10" s="10" customFormat="1" ht="51" x14ac:dyDescent="0.2">
      <c r="A34" s="35">
        <v>25</v>
      </c>
      <c r="B34" s="36" t="s">
        <v>36</v>
      </c>
      <c r="C34" s="43" t="s">
        <v>76</v>
      </c>
      <c r="D34" s="39"/>
      <c r="E34" s="40">
        <f t="shared" si="1"/>
        <v>1</v>
      </c>
      <c r="F34" s="40"/>
      <c r="G34" s="40"/>
      <c r="H34" s="134">
        <f t="shared" si="0"/>
        <v>1</v>
      </c>
      <c r="I34" s="145" t="s">
        <v>258</v>
      </c>
      <c r="J34" s="135"/>
    </row>
    <row r="35" spans="1:10" s="10" customFormat="1" ht="51" x14ac:dyDescent="0.2">
      <c r="A35" s="35">
        <v>26</v>
      </c>
      <c r="B35" s="36" t="s">
        <v>37</v>
      </c>
      <c r="C35" s="43" t="s">
        <v>76</v>
      </c>
      <c r="D35" s="39"/>
      <c r="E35" s="40">
        <f t="shared" si="1"/>
        <v>1</v>
      </c>
      <c r="F35" s="40"/>
      <c r="G35" s="40"/>
      <c r="H35" s="134">
        <f t="shared" si="0"/>
        <v>1</v>
      </c>
      <c r="I35" s="20" t="s">
        <v>263</v>
      </c>
      <c r="J35" s="135"/>
    </row>
    <row r="36" spans="1:10" s="10" customFormat="1" ht="51" x14ac:dyDescent="0.2">
      <c r="A36" s="35">
        <v>27</v>
      </c>
      <c r="B36" s="36" t="s">
        <v>38</v>
      </c>
      <c r="C36" s="43" t="s">
        <v>76</v>
      </c>
      <c r="D36" s="39"/>
      <c r="E36" s="40">
        <f t="shared" si="1"/>
        <v>1</v>
      </c>
      <c r="F36" s="40"/>
      <c r="G36" s="40"/>
      <c r="H36" s="134">
        <f t="shared" si="0"/>
        <v>1</v>
      </c>
      <c r="I36" s="20" t="s">
        <v>265</v>
      </c>
      <c r="J36" s="135" t="s">
        <v>267</v>
      </c>
    </row>
    <row r="37" spans="1:10" s="10" customFormat="1" ht="51" x14ac:dyDescent="0.2">
      <c r="A37" s="35">
        <v>28</v>
      </c>
      <c r="B37" s="36" t="s">
        <v>39</v>
      </c>
      <c r="C37" s="43" t="s">
        <v>76</v>
      </c>
      <c r="D37" s="39"/>
      <c r="E37" s="40">
        <f t="shared" si="1"/>
        <v>1</v>
      </c>
      <c r="F37" s="40"/>
      <c r="G37" s="40"/>
      <c r="H37" s="134">
        <f t="shared" si="0"/>
        <v>1</v>
      </c>
      <c r="I37" s="20" t="s">
        <v>272</v>
      </c>
      <c r="J37" s="135" t="s">
        <v>196</v>
      </c>
    </row>
    <row r="38" spans="1:10" s="10" customFormat="1" ht="38.25" x14ac:dyDescent="0.2">
      <c r="A38" s="35">
        <v>29</v>
      </c>
      <c r="B38" s="36" t="s">
        <v>40</v>
      </c>
      <c r="C38" s="43" t="s">
        <v>77</v>
      </c>
      <c r="D38" s="39"/>
      <c r="E38" s="40">
        <f t="shared" si="1"/>
        <v>0</v>
      </c>
      <c r="F38" s="40"/>
      <c r="G38" s="40"/>
      <c r="H38" s="134">
        <f t="shared" si="0"/>
        <v>0</v>
      </c>
      <c r="I38" s="20" t="s">
        <v>276</v>
      </c>
      <c r="J38" s="136" t="s">
        <v>278</v>
      </c>
    </row>
    <row r="39" spans="1:10" s="10" customFormat="1" ht="51" x14ac:dyDescent="0.2">
      <c r="A39" s="55">
        <v>30</v>
      </c>
      <c r="B39" s="36" t="s">
        <v>41</v>
      </c>
      <c r="C39" s="43" t="s">
        <v>76</v>
      </c>
      <c r="D39" s="39"/>
      <c r="E39" s="40">
        <f t="shared" si="1"/>
        <v>1</v>
      </c>
      <c r="F39" s="40"/>
      <c r="G39" s="40"/>
      <c r="H39" s="134">
        <f t="shared" si="0"/>
        <v>1</v>
      </c>
      <c r="I39" s="20" t="s">
        <v>282</v>
      </c>
      <c r="J39" s="135"/>
    </row>
    <row r="40" spans="1:10" s="10" customFormat="1" ht="51" x14ac:dyDescent="0.2">
      <c r="A40" s="55">
        <v>31</v>
      </c>
      <c r="B40" s="36" t="s">
        <v>42</v>
      </c>
      <c r="C40" s="43" t="s">
        <v>76</v>
      </c>
      <c r="D40" s="39"/>
      <c r="E40" s="40">
        <f t="shared" si="1"/>
        <v>1</v>
      </c>
      <c r="F40" s="40"/>
      <c r="G40" s="40"/>
      <c r="H40" s="134">
        <f t="shared" si="0"/>
        <v>1</v>
      </c>
      <c r="I40" s="20" t="s">
        <v>286</v>
      </c>
      <c r="J40" s="136"/>
    </row>
    <row r="41" spans="1:10" s="10" customFormat="1" ht="51" x14ac:dyDescent="0.2">
      <c r="A41" s="55">
        <v>32</v>
      </c>
      <c r="B41" s="36" t="s">
        <v>43</v>
      </c>
      <c r="C41" s="43" t="s">
        <v>76</v>
      </c>
      <c r="D41" s="39"/>
      <c r="E41" s="40">
        <f t="shared" si="1"/>
        <v>1</v>
      </c>
      <c r="F41" s="40"/>
      <c r="G41" s="40"/>
      <c r="H41" s="134">
        <f t="shared" si="0"/>
        <v>1</v>
      </c>
      <c r="I41" s="20" t="s">
        <v>291</v>
      </c>
      <c r="J41" s="135"/>
    </row>
    <row r="42" spans="1:10" s="10" customFormat="1" ht="51" x14ac:dyDescent="0.2">
      <c r="A42" s="55">
        <v>33</v>
      </c>
      <c r="B42" s="36" t="s">
        <v>44</v>
      </c>
      <c r="C42" s="43" t="s">
        <v>76</v>
      </c>
      <c r="D42" s="39"/>
      <c r="E42" s="40">
        <f t="shared" si="1"/>
        <v>1</v>
      </c>
      <c r="F42" s="40"/>
      <c r="G42" s="40"/>
      <c r="H42" s="134">
        <f t="shared" si="0"/>
        <v>1</v>
      </c>
      <c r="I42" s="20" t="s">
        <v>294</v>
      </c>
      <c r="J42" s="135"/>
    </row>
    <row r="43" spans="1:10" s="10" customFormat="1" ht="51" x14ac:dyDescent="0.2">
      <c r="A43" s="55">
        <v>34</v>
      </c>
      <c r="B43" s="36" t="s">
        <v>45</v>
      </c>
      <c r="C43" s="43" t="s">
        <v>76</v>
      </c>
      <c r="D43" s="39"/>
      <c r="E43" s="40">
        <f t="shared" si="1"/>
        <v>1</v>
      </c>
      <c r="F43" s="40"/>
      <c r="G43" s="40"/>
      <c r="H43" s="134">
        <f t="shared" si="0"/>
        <v>1</v>
      </c>
      <c r="I43" s="20" t="s">
        <v>298</v>
      </c>
      <c r="J43" s="135"/>
    </row>
    <row r="44" spans="1:10" s="10" customFormat="1" ht="85.5" customHeight="1" x14ac:dyDescent="0.2">
      <c r="A44" s="55">
        <v>35</v>
      </c>
      <c r="B44" s="36" t="s">
        <v>46</v>
      </c>
      <c r="C44" s="43" t="s">
        <v>77</v>
      </c>
      <c r="D44" s="39"/>
      <c r="E44" s="40">
        <f t="shared" si="1"/>
        <v>0</v>
      </c>
      <c r="F44" s="40"/>
      <c r="G44" s="40"/>
      <c r="H44" s="134">
        <f t="shared" si="0"/>
        <v>0</v>
      </c>
      <c r="I44" s="20" t="s">
        <v>300</v>
      </c>
      <c r="J44" s="43" t="s">
        <v>304</v>
      </c>
    </row>
    <row r="45" spans="1:10" s="10" customFormat="1" ht="51" x14ac:dyDescent="0.2">
      <c r="A45" s="35">
        <v>36</v>
      </c>
      <c r="B45" s="36" t="s">
        <v>47</v>
      </c>
      <c r="C45" s="43" t="s">
        <v>76</v>
      </c>
      <c r="D45" s="39"/>
      <c r="E45" s="40">
        <f t="shared" si="1"/>
        <v>1</v>
      </c>
      <c r="F45" s="40"/>
      <c r="G45" s="40"/>
      <c r="H45" s="134">
        <f t="shared" si="0"/>
        <v>1</v>
      </c>
      <c r="I45" s="20" t="s">
        <v>307</v>
      </c>
      <c r="J45" s="135" t="s">
        <v>308</v>
      </c>
    </row>
    <row r="46" spans="1:10" s="10" customFormat="1" ht="102" x14ac:dyDescent="0.2">
      <c r="A46" s="35">
        <v>37</v>
      </c>
      <c r="B46" s="36" t="s">
        <v>48</v>
      </c>
      <c r="C46" s="43" t="s">
        <v>77</v>
      </c>
      <c r="D46" s="39"/>
      <c r="E46" s="40">
        <f t="shared" si="1"/>
        <v>0</v>
      </c>
      <c r="F46" s="40"/>
      <c r="G46" s="40"/>
      <c r="H46" s="134">
        <f t="shared" si="0"/>
        <v>0</v>
      </c>
      <c r="I46" s="20" t="s">
        <v>313</v>
      </c>
      <c r="J46" s="135" t="s">
        <v>314</v>
      </c>
    </row>
    <row r="47" spans="1:10" s="10" customFormat="1" ht="63.75" x14ac:dyDescent="0.2">
      <c r="A47" s="35">
        <v>38</v>
      </c>
      <c r="B47" s="36" t="s">
        <v>49</v>
      </c>
      <c r="C47" s="43" t="s">
        <v>76</v>
      </c>
      <c r="D47" s="39"/>
      <c r="E47" s="40">
        <f t="shared" si="1"/>
        <v>1</v>
      </c>
      <c r="F47" s="40"/>
      <c r="G47" s="40"/>
      <c r="H47" s="134">
        <f t="shared" si="0"/>
        <v>1</v>
      </c>
      <c r="I47" s="20" t="s">
        <v>317</v>
      </c>
      <c r="J47" s="135"/>
    </row>
    <row r="48" spans="1:10" s="10" customFormat="1" ht="51" x14ac:dyDescent="0.2">
      <c r="A48" s="35">
        <v>39</v>
      </c>
      <c r="B48" s="36" t="s">
        <v>50</v>
      </c>
      <c r="C48" s="43" t="s">
        <v>76</v>
      </c>
      <c r="D48" s="39"/>
      <c r="E48" s="40">
        <f t="shared" si="1"/>
        <v>1</v>
      </c>
      <c r="F48" s="40"/>
      <c r="G48" s="40"/>
      <c r="H48" s="134">
        <f t="shared" si="0"/>
        <v>1</v>
      </c>
      <c r="I48" s="20" t="s">
        <v>322</v>
      </c>
      <c r="J48" s="136"/>
    </row>
    <row r="49" spans="1:10" s="10" customFormat="1" ht="51" x14ac:dyDescent="0.2">
      <c r="A49" s="35">
        <v>40</v>
      </c>
      <c r="B49" s="36" t="s">
        <v>51</v>
      </c>
      <c r="C49" s="43" t="s">
        <v>76</v>
      </c>
      <c r="D49" s="39"/>
      <c r="E49" s="40">
        <f t="shared" si="1"/>
        <v>1</v>
      </c>
      <c r="F49" s="40"/>
      <c r="G49" s="40"/>
      <c r="H49" s="134">
        <f t="shared" si="0"/>
        <v>1</v>
      </c>
      <c r="I49" s="20" t="s">
        <v>325</v>
      </c>
      <c r="J49" s="11"/>
    </row>
    <row r="50" spans="1:10" s="10" customFormat="1" ht="51" x14ac:dyDescent="0.2">
      <c r="A50" s="35">
        <v>41</v>
      </c>
      <c r="B50" s="36" t="s">
        <v>52</v>
      </c>
      <c r="C50" s="43" t="s">
        <v>76</v>
      </c>
      <c r="D50" s="39"/>
      <c r="E50" s="40">
        <f t="shared" si="1"/>
        <v>1</v>
      </c>
      <c r="F50" s="40"/>
      <c r="G50" s="40"/>
      <c r="H50" s="134">
        <f t="shared" si="0"/>
        <v>1</v>
      </c>
      <c r="I50" s="143" t="s">
        <v>328</v>
      </c>
      <c r="J50" s="135"/>
    </row>
    <row r="51" spans="1:10" x14ac:dyDescent="0.2">
      <c r="I51" s="130"/>
      <c r="J51" s="12"/>
    </row>
    <row r="52" spans="1:10" x14ac:dyDescent="0.2">
      <c r="I52" s="12"/>
    </row>
    <row r="53" spans="1:10" x14ac:dyDescent="0.2">
      <c r="A53" s="95"/>
      <c r="B53" s="61"/>
      <c r="C53" s="61"/>
      <c r="D53" s="61"/>
      <c r="E53" s="62"/>
      <c r="F53" s="62"/>
      <c r="G53" s="62"/>
      <c r="H53" s="62"/>
      <c r="I53" s="112"/>
      <c r="J53" s="62"/>
    </row>
    <row r="57" spans="1:10" x14ac:dyDescent="0.2">
      <c r="A57" s="95"/>
      <c r="B57" s="61"/>
      <c r="C57" s="61"/>
      <c r="D57" s="61"/>
      <c r="E57" s="62"/>
      <c r="F57" s="62"/>
      <c r="G57" s="62"/>
      <c r="H57" s="62"/>
      <c r="I57" s="62"/>
      <c r="J57" s="62"/>
    </row>
    <row r="60" spans="1:10" x14ac:dyDescent="0.2">
      <c r="A60" s="95"/>
      <c r="B60" s="61"/>
      <c r="C60" s="61"/>
      <c r="D60" s="61"/>
      <c r="E60" s="62"/>
      <c r="F60" s="62"/>
      <c r="G60" s="62"/>
      <c r="H60" s="62"/>
      <c r="I60" s="62"/>
      <c r="J60" s="62"/>
    </row>
    <row r="64" spans="1:10" x14ac:dyDescent="0.2">
      <c r="A64" s="95"/>
      <c r="B64" s="61"/>
      <c r="C64" s="61"/>
      <c r="D64" s="61"/>
      <c r="E64" s="62"/>
      <c r="F64" s="62"/>
      <c r="G64" s="62"/>
      <c r="H64" s="62"/>
      <c r="I64" s="62"/>
      <c r="J64" s="62"/>
    </row>
    <row r="67" spans="1:10" x14ac:dyDescent="0.2">
      <c r="A67" s="95"/>
      <c r="B67" s="61"/>
      <c r="C67" s="61"/>
      <c r="D67" s="61"/>
      <c r="E67" s="62"/>
      <c r="F67" s="62"/>
      <c r="G67" s="62"/>
      <c r="H67" s="62"/>
      <c r="I67" s="62"/>
      <c r="J67" s="62"/>
    </row>
    <row r="71" spans="1:10" x14ac:dyDescent="0.2">
      <c r="A71" s="95"/>
      <c r="B71" s="61"/>
      <c r="C71" s="61"/>
      <c r="D71" s="61"/>
      <c r="E71" s="62"/>
      <c r="F71" s="62"/>
      <c r="G71" s="62"/>
      <c r="H71" s="62"/>
      <c r="I71" s="62"/>
      <c r="J71" s="62"/>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14">
      <formula1 xml:space="preserve"> Формат</formula1>
    </dataValidation>
    <dataValidation type="list" allowBlank="1" showInputMessage="1" showErrorMessage="1" sqref="F45:G50 G14:G44 F15:F44 F8:G12">
      <formula1>Формат</formula1>
    </dataValidation>
    <dataValidation type="list" allowBlank="1" showInputMessage="1" showErrorMessage="1" sqref="C14:C50 C8:C12">
      <formula1>Выбор_1.1</formula1>
    </dataValidation>
  </dataValidations>
  <hyperlinks>
    <hyperlink ref="I8" r:id="rId1"/>
    <hyperlink ref="I19" r:id="rId2"/>
    <hyperlink ref="I22" r:id="rId3" display="https://budget.gov.ru/%D0%9D%D0%BE%D0%B2%D0%BE%D1%81%D1%82%D0%B8 ;https://voskresensk64.ru/meeting/mun-sobranie/documents/index.php"/>
    <hyperlink ref="I31" r:id="rId4"/>
    <hyperlink ref="I48" r:id="rId5"/>
  </hyperlinks>
  <pageMargins left="0.51181102362204722" right="0.31496062992125984" top="0.35433070866141736" bottom="0.35433070866141736" header="0.31496062992125984" footer="0.31496062992125984"/>
  <pageSetup paperSize="9" scale="52" fitToHeight="4" orientation="landscape"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6" topLeftCell="A7" activePane="bottomLeft" state="frozenSplit"/>
      <selection activeCell="L37" sqref="L37"/>
      <selection pane="bottomLeft" activeCell="L49" sqref="L49"/>
    </sheetView>
  </sheetViews>
  <sheetFormatPr defaultRowHeight="12.75" x14ac:dyDescent="0.2"/>
  <cols>
    <col min="1" max="1" width="4.28515625" style="56" customWidth="1"/>
    <col min="2" max="2" width="22.7109375" style="1" customWidth="1"/>
    <col min="3" max="3" width="54.5703125" style="1" customWidth="1"/>
    <col min="4" max="4" width="16.42578125" style="1" customWidth="1"/>
    <col min="5" max="5" width="32.5703125" style="1" customWidth="1"/>
    <col min="6" max="6" width="21.5703125" style="59" customWidth="1"/>
    <col min="7" max="7" width="12.42578125" style="59" customWidth="1"/>
    <col min="8" max="8" width="10.85546875" style="59" customWidth="1"/>
    <col min="9" max="9" width="10.7109375" style="59" customWidth="1"/>
    <col min="10" max="10" width="9.85546875" style="59" customWidth="1"/>
    <col min="11" max="11" width="45.140625" style="59" customWidth="1"/>
    <col min="12" max="12" width="66.42578125" style="59" customWidth="1"/>
    <col min="13" max="13" width="9.140625" style="1"/>
    <col min="14" max="14" width="40" style="97" customWidth="1"/>
    <col min="15" max="16384" width="9.140625" style="1"/>
  </cols>
  <sheetData>
    <row r="1" spans="1:14" ht="21" customHeight="1" x14ac:dyDescent="0.2">
      <c r="A1" s="21" t="s">
        <v>110</v>
      </c>
      <c r="B1" s="96"/>
      <c r="C1" s="96"/>
      <c r="D1" s="96"/>
      <c r="E1" s="96"/>
      <c r="F1" s="96"/>
      <c r="G1" s="96"/>
      <c r="H1" s="96"/>
      <c r="I1" s="96"/>
      <c r="J1" s="96"/>
      <c r="K1" s="96"/>
      <c r="L1" s="96"/>
      <c r="M1" s="97"/>
      <c r="N1" s="1"/>
    </row>
    <row r="2" spans="1:14" ht="15" customHeight="1" x14ac:dyDescent="0.2">
      <c r="A2" s="24" t="s">
        <v>90</v>
      </c>
      <c r="B2" s="84"/>
      <c r="C2" s="12"/>
      <c r="D2" s="12"/>
      <c r="E2" s="12"/>
      <c r="F2" s="12"/>
      <c r="G2" s="12"/>
      <c r="H2" s="12"/>
      <c r="I2" s="12"/>
      <c r="J2" s="12"/>
      <c r="K2" s="12"/>
      <c r="L2" s="12"/>
      <c r="M2" s="97"/>
      <c r="N2" s="1"/>
    </row>
    <row r="3" spans="1:14" ht="33.75" customHeight="1" x14ac:dyDescent="0.2">
      <c r="A3" s="202"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202"/>
      <c r="C3" s="202"/>
      <c r="D3" s="202"/>
      <c r="E3" s="202"/>
      <c r="F3" s="202"/>
      <c r="G3" s="202"/>
      <c r="H3" s="202"/>
      <c r="I3" s="202"/>
      <c r="J3" s="202"/>
      <c r="K3" s="202"/>
      <c r="L3" s="202"/>
      <c r="M3" s="97"/>
      <c r="N3" s="1"/>
    </row>
    <row r="4" spans="1:14" ht="120.75" customHeight="1" x14ac:dyDescent="0.2">
      <c r="A4" s="203" t="s">
        <v>55</v>
      </c>
      <c r="B4" s="6" t="s">
        <v>108</v>
      </c>
      <c r="C4" s="6"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6" t="s">
        <v>91</v>
      </c>
      <c r="E4" s="203" t="s">
        <v>92</v>
      </c>
      <c r="F4" s="203" t="s">
        <v>111</v>
      </c>
      <c r="G4" s="203"/>
      <c r="H4" s="203"/>
      <c r="I4" s="203"/>
      <c r="J4" s="203"/>
      <c r="K4" s="203" t="s">
        <v>94</v>
      </c>
      <c r="L4" s="203" t="s">
        <v>95</v>
      </c>
      <c r="N4" s="98"/>
    </row>
    <row r="5" spans="1:14" s="27" customFormat="1" ht="77.25" customHeight="1" x14ac:dyDescent="0.2">
      <c r="A5" s="203"/>
      <c r="B5" s="203" t="s">
        <v>96</v>
      </c>
      <c r="C5" s="8" t="str">
        <f>'Методика IV этап'!B24</f>
        <v>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v>
      </c>
      <c r="D5" s="201" t="s">
        <v>97</v>
      </c>
      <c r="E5" s="203"/>
      <c r="F5" s="200" t="s">
        <v>98</v>
      </c>
      <c r="G5" s="201" t="s">
        <v>99</v>
      </c>
      <c r="H5" s="201"/>
      <c r="I5" s="201"/>
      <c r="J5" s="200" t="s">
        <v>100</v>
      </c>
      <c r="K5" s="203"/>
      <c r="L5" s="203"/>
      <c r="N5" s="99"/>
    </row>
    <row r="6" spans="1:14" s="27" customFormat="1" ht="40.5" x14ac:dyDescent="0.2">
      <c r="A6" s="203"/>
      <c r="B6" s="203"/>
      <c r="C6" s="8"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201"/>
      <c r="E6" s="203"/>
      <c r="F6" s="200"/>
      <c r="G6" s="8" t="s">
        <v>101</v>
      </c>
      <c r="H6" s="8" t="s">
        <v>102</v>
      </c>
      <c r="I6" s="8" t="s">
        <v>103</v>
      </c>
      <c r="J6" s="200"/>
      <c r="K6" s="203"/>
      <c r="L6" s="203"/>
      <c r="N6" s="99"/>
    </row>
    <row r="7" spans="1:14" s="103" customFormat="1" x14ac:dyDescent="0.2">
      <c r="A7" s="28"/>
      <c r="B7" s="29" t="s">
        <v>104</v>
      </c>
      <c r="C7" s="100"/>
      <c r="D7" s="46"/>
      <c r="E7" s="46"/>
      <c r="F7" s="101"/>
      <c r="G7" s="101"/>
      <c r="H7" s="101"/>
      <c r="I7" s="101"/>
      <c r="J7" s="101"/>
      <c r="K7" s="102"/>
      <c r="L7" s="102"/>
      <c r="N7" s="104"/>
    </row>
    <row r="8" spans="1:14" s="10" customFormat="1" ht="63.75" x14ac:dyDescent="0.2">
      <c r="A8" s="35">
        <v>1</v>
      </c>
      <c r="B8" s="36" t="s">
        <v>12</v>
      </c>
      <c r="C8" s="43" t="s">
        <v>81</v>
      </c>
      <c r="D8" s="41" t="s">
        <v>125</v>
      </c>
      <c r="E8" s="39"/>
      <c r="F8" s="40">
        <f>IF(C8=$C$5,1,0)</f>
        <v>1</v>
      </c>
      <c r="G8" s="40"/>
      <c r="H8" s="40"/>
      <c r="I8" s="40"/>
      <c r="J8" s="40">
        <f>F8*(1-G8)*(1-H8)*(1-I8)</f>
        <v>1</v>
      </c>
      <c r="K8" s="20" t="s">
        <v>121</v>
      </c>
      <c r="L8" s="51"/>
    </row>
    <row r="9" spans="1:14" s="10" customFormat="1" ht="63.75" x14ac:dyDescent="0.2">
      <c r="A9" s="35">
        <v>2</v>
      </c>
      <c r="B9" s="36" t="s">
        <v>13</v>
      </c>
      <c r="C9" s="43" t="s">
        <v>81</v>
      </c>
      <c r="D9" s="41" t="s">
        <v>125</v>
      </c>
      <c r="E9" s="54"/>
      <c r="F9" s="40">
        <f t="shared" ref="F9:F50" si="0">IF(C9=$C$5,1,0)</f>
        <v>1</v>
      </c>
      <c r="G9" s="40"/>
      <c r="H9" s="40"/>
      <c r="I9" s="40"/>
      <c r="J9" s="40">
        <f t="shared" ref="J9:J50" si="1">F9*(1-G9)*(1-H9)*(1-I9)</f>
        <v>1</v>
      </c>
      <c r="K9" s="20" t="s">
        <v>139</v>
      </c>
      <c r="L9" s="51"/>
    </row>
    <row r="10" spans="1:14" s="10" customFormat="1" ht="51" x14ac:dyDescent="0.2">
      <c r="A10" s="35">
        <v>3</v>
      </c>
      <c r="B10" s="36" t="s">
        <v>14</v>
      </c>
      <c r="C10" s="43" t="s">
        <v>82</v>
      </c>
      <c r="D10" s="41" t="s">
        <v>125</v>
      </c>
      <c r="E10" s="39" t="s">
        <v>132</v>
      </c>
      <c r="F10" s="40">
        <f t="shared" si="0"/>
        <v>0</v>
      </c>
      <c r="G10" s="40"/>
      <c r="H10" s="40"/>
      <c r="I10" s="40"/>
      <c r="J10" s="40">
        <f t="shared" si="1"/>
        <v>0</v>
      </c>
      <c r="K10" s="20" t="s">
        <v>145</v>
      </c>
      <c r="L10" s="43"/>
    </row>
    <row r="11" spans="1:14" s="174" customFormat="1" x14ac:dyDescent="0.2">
      <c r="A11" s="101"/>
      <c r="B11" s="29" t="s">
        <v>117</v>
      </c>
      <c r="C11" s="164"/>
      <c r="D11" s="171"/>
      <c r="E11" s="172"/>
      <c r="F11" s="32"/>
      <c r="G11" s="32"/>
      <c r="H11" s="32"/>
      <c r="I11" s="32"/>
      <c r="J11" s="32"/>
      <c r="K11" s="173"/>
      <c r="L11" s="164"/>
    </row>
    <row r="12" spans="1:14" s="10" customFormat="1" ht="51" x14ac:dyDescent="0.2">
      <c r="A12" s="49">
        <v>4</v>
      </c>
      <c r="B12" s="36" t="s">
        <v>118</v>
      </c>
      <c r="C12" s="43" t="s">
        <v>82</v>
      </c>
      <c r="D12" s="41" t="s">
        <v>125</v>
      </c>
      <c r="E12" s="39" t="s">
        <v>132</v>
      </c>
      <c r="F12" s="40">
        <f>IF(C12=$C$5,1,0)</f>
        <v>0</v>
      </c>
      <c r="G12" s="40"/>
      <c r="H12" s="40"/>
      <c r="I12" s="40"/>
      <c r="J12" s="40">
        <f>F12*(1-G12)*(1-H12)*(1-I12)</f>
        <v>0</v>
      </c>
      <c r="K12" s="20" t="s">
        <v>131</v>
      </c>
      <c r="L12" s="43"/>
    </row>
    <row r="13" spans="1:14" s="118" customFormat="1" x14ac:dyDescent="0.2">
      <c r="A13" s="45"/>
      <c r="B13" s="29" t="s">
        <v>15</v>
      </c>
      <c r="C13" s="46"/>
      <c r="D13" s="46"/>
      <c r="E13" s="46"/>
      <c r="F13" s="101"/>
      <c r="G13" s="101"/>
      <c r="H13" s="101"/>
      <c r="I13" s="101"/>
      <c r="J13" s="32"/>
      <c r="K13" s="47"/>
      <c r="L13" s="47"/>
    </row>
    <row r="14" spans="1:14" s="107" customFormat="1" ht="51" x14ac:dyDescent="0.2">
      <c r="A14" s="49">
        <v>5</v>
      </c>
      <c r="B14" s="36" t="s">
        <v>16</v>
      </c>
      <c r="C14" s="43" t="s">
        <v>82</v>
      </c>
      <c r="D14" s="41" t="s">
        <v>125</v>
      </c>
      <c r="E14" s="54" t="s">
        <v>132</v>
      </c>
      <c r="F14" s="40">
        <f t="shared" si="0"/>
        <v>0</v>
      </c>
      <c r="G14" s="40"/>
      <c r="H14" s="40"/>
      <c r="I14" s="40"/>
      <c r="J14" s="40">
        <f t="shared" si="1"/>
        <v>0</v>
      </c>
      <c r="K14" s="20" t="s">
        <v>150</v>
      </c>
      <c r="L14" s="50"/>
    </row>
    <row r="15" spans="1:14" s="107" customFormat="1" ht="63.75" x14ac:dyDescent="0.2">
      <c r="A15" s="35">
        <v>6</v>
      </c>
      <c r="B15" s="36" t="s">
        <v>17</v>
      </c>
      <c r="C15" s="43" t="s">
        <v>81</v>
      </c>
      <c r="D15" s="41" t="s">
        <v>125</v>
      </c>
      <c r="E15" s="39"/>
      <c r="F15" s="40">
        <f t="shared" si="0"/>
        <v>1</v>
      </c>
      <c r="G15" s="40"/>
      <c r="H15" s="40"/>
      <c r="I15" s="40"/>
      <c r="J15" s="40">
        <f t="shared" si="1"/>
        <v>1</v>
      </c>
      <c r="K15" s="20" t="s">
        <v>151</v>
      </c>
      <c r="L15" s="50"/>
    </row>
    <row r="16" spans="1:14" s="107" customFormat="1" ht="63.75" x14ac:dyDescent="0.2">
      <c r="A16" s="35">
        <v>7</v>
      </c>
      <c r="B16" s="36" t="s">
        <v>18</v>
      </c>
      <c r="C16" s="43" t="s">
        <v>81</v>
      </c>
      <c r="D16" s="41" t="s">
        <v>125</v>
      </c>
      <c r="E16" s="39"/>
      <c r="F16" s="40">
        <f t="shared" si="0"/>
        <v>1</v>
      </c>
      <c r="G16" s="40"/>
      <c r="H16" s="40"/>
      <c r="I16" s="40"/>
      <c r="J16" s="40">
        <f t="shared" si="1"/>
        <v>1</v>
      </c>
      <c r="K16" s="20" t="s">
        <v>158</v>
      </c>
      <c r="L16" s="50"/>
    </row>
    <row r="17" spans="1:12" s="107" customFormat="1" ht="79.5" customHeight="1" x14ac:dyDescent="0.2">
      <c r="A17" s="35">
        <v>8</v>
      </c>
      <c r="B17" s="36" t="s">
        <v>19</v>
      </c>
      <c r="C17" s="43" t="s">
        <v>81</v>
      </c>
      <c r="D17" s="41" t="s">
        <v>125</v>
      </c>
      <c r="E17" s="39"/>
      <c r="F17" s="40">
        <f t="shared" si="0"/>
        <v>1</v>
      </c>
      <c r="G17" s="40"/>
      <c r="H17" s="40"/>
      <c r="I17" s="40"/>
      <c r="J17" s="40">
        <f t="shared" si="1"/>
        <v>1</v>
      </c>
      <c r="K17" s="20" t="s">
        <v>165</v>
      </c>
      <c r="L17" s="136" t="s">
        <v>166</v>
      </c>
    </row>
    <row r="18" spans="1:12" s="107" customFormat="1" ht="63.75" x14ac:dyDescent="0.2">
      <c r="A18" s="35">
        <v>9</v>
      </c>
      <c r="B18" s="36" t="s">
        <v>20</v>
      </c>
      <c r="C18" s="43" t="s">
        <v>81</v>
      </c>
      <c r="D18" s="41" t="s">
        <v>125</v>
      </c>
      <c r="E18" s="44"/>
      <c r="F18" s="40">
        <f t="shared" si="0"/>
        <v>1</v>
      </c>
      <c r="G18" s="40"/>
      <c r="H18" s="40"/>
      <c r="I18" s="40"/>
      <c r="J18" s="40">
        <f t="shared" si="1"/>
        <v>1</v>
      </c>
      <c r="K18" s="20" t="s">
        <v>167</v>
      </c>
      <c r="L18" s="108"/>
    </row>
    <row r="19" spans="1:12" s="107" customFormat="1" ht="76.5" x14ac:dyDescent="0.2">
      <c r="A19" s="35">
        <v>10</v>
      </c>
      <c r="B19" s="36" t="s">
        <v>21</v>
      </c>
      <c r="C19" s="43" t="s">
        <v>81</v>
      </c>
      <c r="D19" s="41" t="s">
        <v>125</v>
      </c>
      <c r="E19" s="39"/>
      <c r="F19" s="40">
        <f t="shared" si="0"/>
        <v>1</v>
      </c>
      <c r="G19" s="40"/>
      <c r="H19" s="40"/>
      <c r="I19" s="40"/>
      <c r="J19" s="40">
        <f t="shared" si="1"/>
        <v>1</v>
      </c>
      <c r="K19" s="20" t="s">
        <v>170</v>
      </c>
      <c r="L19" s="136" t="s">
        <v>171</v>
      </c>
    </row>
    <row r="20" spans="1:12" s="107" customFormat="1" ht="63.75" x14ac:dyDescent="0.2">
      <c r="A20" s="35">
        <v>11</v>
      </c>
      <c r="B20" s="36" t="s">
        <v>22</v>
      </c>
      <c r="C20" s="43" t="s">
        <v>81</v>
      </c>
      <c r="D20" s="41" t="s">
        <v>125</v>
      </c>
      <c r="E20" s="39"/>
      <c r="F20" s="40">
        <f t="shared" si="0"/>
        <v>1</v>
      </c>
      <c r="G20" s="40"/>
      <c r="H20" s="40"/>
      <c r="I20" s="40"/>
      <c r="J20" s="40">
        <f t="shared" si="1"/>
        <v>1</v>
      </c>
      <c r="K20" s="20" t="s">
        <v>175</v>
      </c>
      <c r="L20" s="51"/>
    </row>
    <row r="21" spans="1:12" s="107" customFormat="1" ht="38.25" x14ac:dyDescent="0.2">
      <c r="A21" s="35">
        <v>12</v>
      </c>
      <c r="B21" s="36" t="s">
        <v>23</v>
      </c>
      <c r="C21" s="43" t="s">
        <v>82</v>
      </c>
      <c r="D21" s="41"/>
      <c r="E21" s="54"/>
      <c r="F21" s="40">
        <f t="shared" si="0"/>
        <v>0</v>
      </c>
      <c r="G21" s="40"/>
      <c r="H21" s="40"/>
      <c r="I21" s="40"/>
      <c r="J21" s="40">
        <f t="shared" si="1"/>
        <v>0</v>
      </c>
      <c r="K21" s="20" t="s">
        <v>177</v>
      </c>
      <c r="L21" s="108" t="s">
        <v>182</v>
      </c>
    </row>
    <row r="22" spans="1:12" s="107" customFormat="1" ht="38.25" x14ac:dyDescent="0.2">
      <c r="A22" s="35">
        <v>13</v>
      </c>
      <c r="B22" s="36" t="s">
        <v>24</v>
      </c>
      <c r="C22" s="43" t="s">
        <v>82</v>
      </c>
      <c r="D22" s="41"/>
      <c r="E22" s="54"/>
      <c r="F22" s="40">
        <f t="shared" si="0"/>
        <v>0</v>
      </c>
      <c r="G22" s="40"/>
      <c r="H22" s="40"/>
      <c r="I22" s="40"/>
      <c r="J22" s="40">
        <f t="shared" si="1"/>
        <v>0</v>
      </c>
      <c r="K22" s="20" t="s">
        <v>186</v>
      </c>
      <c r="L22" s="43" t="s">
        <v>234</v>
      </c>
    </row>
    <row r="23" spans="1:12" s="107" customFormat="1" ht="38.25" x14ac:dyDescent="0.2">
      <c r="A23" s="35">
        <v>14</v>
      </c>
      <c r="B23" s="36" t="s">
        <v>25</v>
      </c>
      <c r="C23" s="43" t="s">
        <v>82</v>
      </c>
      <c r="D23" s="41" t="s">
        <v>123</v>
      </c>
      <c r="E23" s="54"/>
      <c r="F23" s="40">
        <f t="shared" si="0"/>
        <v>0</v>
      </c>
      <c r="G23" s="40"/>
      <c r="H23" s="40"/>
      <c r="I23" s="40"/>
      <c r="J23" s="40">
        <f t="shared" si="1"/>
        <v>0</v>
      </c>
      <c r="K23" s="20" t="s">
        <v>191</v>
      </c>
      <c r="L23" s="43" t="s">
        <v>197</v>
      </c>
    </row>
    <row r="24" spans="1:12" s="107" customFormat="1" ht="51" x14ac:dyDescent="0.2">
      <c r="A24" s="35">
        <v>15</v>
      </c>
      <c r="B24" s="36" t="s">
        <v>26</v>
      </c>
      <c r="C24" s="43" t="s">
        <v>82</v>
      </c>
      <c r="D24" s="41" t="s">
        <v>203</v>
      </c>
      <c r="E24" s="54" t="s">
        <v>132</v>
      </c>
      <c r="F24" s="40">
        <f t="shared" si="0"/>
        <v>0</v>
      </c>
      <c r="G24" s="40"/>
      <c r="H24" s="40"/>
      <c r="I24" s="40"/>
      <c r="J24" s="40">
        <f t="shared" si="1"/>
        <v>0</v>
      </c>
      <c r="K24" s="20" t="s">
        <v>204</v>
      </c>
      <c r="L24" s="51"/>
    </row>
    <row r="25" spans="1:12" s="107" customFormat="1" ht="63.75" x14ac:dyDescent="0.2">
      <c r="A25" s="35">
        <v>16</v>
      </c>
      <c r="B25" s="36" t="s">
        <v>27</v>
      </c>
      <c r="C25" s="43" t="s">
        <v>81</v>
      </c>
      <c r="D25" s="41" t="s">
        <v>125</v>
      </c>
      <c r="E25" s="54"/>
      <c r="F25" s="40">
        <f t="shared" si="0"/>
        <v>1</v>
      </c>
      <c r="G25" s="40"/>
      <c r="H25" s="40"/>
      <c r="I25" s="40"/>
      <c r="J25" s="40">
        <f t="shared" si="1"/>
        <v>1</v>
      </c>
      <c r="K25" s="20" t="s">
        <v>206</v>
      </c>
      <c r="L25" s="43"/>
    </row>
    <row r="26" spans="1:12" s="107" customFormat="1" ht="51" x14ac:dyDescent="0.2">
      <c r="A26" s="35">
        <v>17</v>
      </c>
      <c r="B26" s="36" t="s">
        <v>28</v>
      </c>
      <c r="C26" s="43" t="s">
        <v>82</v>
      </c>
      <c r="D26" s="41" t="s">
        <v>125</v>
      </c>
      <c r="E26" s="54" t="s">
        <v>132</v>
      </c>
      <c r="F26" s="40">
        <f t="shared" si="0"/>
        <v>0</v>
      </c>
      <c r="G26" s="40"/>
      <c r="H26" s="40"/>
      <c r="I26" s="40"/>
      <c r="J26" s="40">
        <f t="shared" si="1"/>
        <v>0</v>
      </c>
      <c r="K26" s="20" t="s">
        <v>214</v>
      </c>
      <c r="L26" s="43"/>
    </row>
    <row r="27" spans="1:12" s="107" customFormat="1" ht="63.75" x14ac:dyDescent="0.2">
      <c r="A27" s="35">
        <v>18</v>
      </c>
      <c r="B27" s="36" t="s">
        <v>29</v>
      </c>
      <c r="C27" s="43" t="s">
        <v>81</v>
      </c>
      <c r="D27" s="41" t="s">
        <v>125</v>
      </c>
      <c r="E27" s="54"/>
      <c r="F27" s="40">
        <f t="shared" si="0"/>
        <v>1</v>
      </c>
      <c r="G27" s="40"/>
      <c r="H27" s="40"/>
      <c r="I27" s="40"/>
      <c r="J27" s="40">
        <f t="shared" si="1"/>
        <v>1</v>
      </c>
      <c r="K27" s="20" t="s">
        <v>219</v>
      </c>
      <c r="L27" s="113"/>
    </row>
    <row r="28" spans="1:12" s="10" customFormat="1" ht="48.75" customHeight="1" x14ac:dyDescent="0.2">
      <c r="A28" s="35">
        <v>19</v>
      </c>
      <c r="B28" s="36" t="s">
        <v>30</v>
      </c>
      <c r="C28" s="43" t="s">
        <v>81</v>
      </c>
      <c r="D28" s="41" t="s">
        <v>125</v>
      </c>
      <c r="E28" s="41"/>
      <c r="F28" s="40">
        <f t="shared" si="0"/>
        <v>1</v>
      </c>
      <c r="G28" s="40"/>
      <c r="H28" s="40"/>
      <c r="I28" s="40"/>
      <c r="J28" s="40">
        <f t="shared" si="1"/>
        <v>1</v>
      </c>
      <c r="K28" s="20" t="s">
        <v>224</v>
      </c>
      <c r="L28" s="51"/>
    </row>
    <row r="29" spans="1:12" s="10" customFormat="1" ht="38.25" x14ac:dyDescent="0.2">
      <c r="A29" s="35">
        <v>20</v>
      </c>
      <c r="B29" s="36" t="s">
        <v>31</v>
      </c>
      <c r="C29" s="43" t="s">
        <v>82</v>
      </c>
      <c r="D29" s="41"/>
      <c r="E29" s="54"/>
      <c r="F29" s="40">
        <f t="shared" si="0"/>
        <v>0</v>
      </c>
      <c r="G29" s="40"/>
      <c r="H29" s="40"/>
      <c r="I29" s="40"/>
      <c r="J29" s="40">
        <f t="shared" si="1"/>
        <v>0</v>
      </c>
      <c r="K29" s="20" t="s">
        <v>232</v>
      </c>
      <c r="L29" s="43" t="s">
        <v>234</v>
      </c>
    </row>
    <row r="30" spans="1:12" s="10" customFormat="1" ht="51" x14ac:dyDescent="0.2">
      <c r="A30" s="35">
        <v>21</v>
      </c>
      <c r="B30" s="36" t="s">
        <v>32</v>
      </c>
      <c r="C30" s="43" t="s">
        <v>82</v>
      </c>
      <c r="D30" s="41" t="s">
        <v>125</v>
      </c>
      <c r="E30" s="54" t="s">
        <v>132</v>
      </c>
      <c r="F30" s="40">
        <f t="shared" si="0"/>
        <v>0</v>
      </c>
      <c r="G30" s="40"/>
      <c r="H30" s="40"/>
      <c r="I30" s="40"/>
      <c r="J30" s="40">
        <f t="shared" si="1"/>
        <v>0</v>
      </c>
      <c r="K30" s="20" t="s">
        <v>240</v>
      </c>
      <c r="L30" s="51"/>
    </row>
    <row r="31" spans="1:12" s="10" customFormat="1" ht="63.75" x14ac:dyDescent="0.2">
      <c r="A31" s="35">
        <v>22</v>
      </c>
      <c r="B31" s="36" t="s">
        <v>33</v>
      </c>
      <c r="C31" s="43" t="s">
        <v>81</v>
      </c>
      <c r="D31" s="41" t="s">
        <v>125</v>
      </c>
      <c r="E31" s="54"/>
      <c r="F31" s="40">
        <f t="shared" si="0"/>
        <v>1</v>
      </c>
      <c r="G31" s="40"/>
      <c r="H31" s="40"/>
      <c r="I31" s="40"/>
      <c r="J31" s="40">
        <f t="shared" si="1"/>
        <v>1</v>
      </c>
      <c r="K31" s="20" t="s">
        <v>242</v>
      </c>
      <c r="L31" s="51"/>
    </row>
    <row r="32" spans="1:12" s="10" customFormat="1" ht="63.75" x14ac:dyDescent="0.2">
      <c r="A32" s="35">
        <v>23</v>
      </c>
      <c r="B32" s="36" t="s">
        <v>34</v>
      </c>
      <c r="C32" s="43" t="s">
        <v>81</v>
      </c>
      <c r="D32" s="41" t="s">
        <v>125</v>
      </c>
      <c r="E32" s="54"/>
      <c r="F32" s="40">
        <f t="shared" si="0"/>
        <v>1</v>
      </c>
      <c r="G32" s="40"/>
      <c r="H32" s="40"/>
      <c r="I32" s="40"/>
      <c r="J32" s="40">
        <f t="shared" si="1"/>
        <v>1</v>
      </c>
      <c r="K32" s="20" t="s">
        <v>248</v>
      </c>
      <c r="L32" s="51"/>
    </row>
    <row r="33" spans="1:12" s="10" customFormat="1" ht="63.75" x14ac:dyDescent="0.2">
      <c r="A33" s="35">
        <v>24</v>
      </c>
      <c r="B33" s="36" t="s">
        <v>35</v>
      </c>
      <c r="C33" s="43" t="s">
        <v>81</v>
      </c>
      <c r="D33" s="41" t="s">
        <v>125</v>
      </c>
      <c r="E33" s="54"/>
      <c r="F33" s="40">
        <f t="shared" si="0"/>
        <v>1</v>
      </c>
      <c r="G33" s="40"/>
      <c r="H33" s="40"/>
      <c r="I33" s="40"/>
      <c r="J33" s="134">
        <f t="shared" si="1"/>
        <v>1</v>
      </c>
      <c r="K33" s="19" t="s">
        <v>254</v>
      </c>
      <c r="L33" s="135"/>
    </row>
    <row r="34" spans="1:12" s="10" customFormat="1" ht="63.75" x14ac:dyDescent="0.2">
      <c r="A34" s="35">
        <v>25</v>
      </c>
      <c r="B34" s="36" t="s">
        <v>36</v>
      </c>
      <c r="C34" s="43" t="s">
        <v>81</v>
      </c>
      <c r="D34" s="41" t="s">
        <v>125</v>
      </c>
      <c r="E34" s="54"/>
      <c r="F34" s="40">
        <f t="shared" si="0"/>
        <v>1</v>
      </c>
      <c r="G34" s="40"/>
      <c r="H34" s="40"/>
      <c r="I34" s="40"/>
      <c r="J34" s="134">
        <f t="shared" si="1"/>
        <v>1</v>
      </c>
      <c r="K34" s="20" t="s">
        <v>256</v>
      </c>
      <c r="L34" s="135"/>
    </row>
    <row r="35" spans="1:12" s="10" customFormat="1" ht="51" x14ac:dyDescent="0.2">
      <c r="A35" s="35">
        <v>26</v>
      </c>
      <c r="B35" s="36" t="s">
        <v>37</v>
      </c>
      <c r="C35" s="43" t="s">
        <v>82</v>
      </c>
      <c r="D35" s="41" t="s">
        <v>125</v>
      </c>
      <c r="E35" s="39" t="s">
        <v>132</v>
      </c>
      <c r="F35" s="40">
        <f t="shared" si="0"/>
        <v>0</v>
      </c>
      <c r="G35" s="40"/>
      <c r="H35" s="40"/>
      <c r="I35" s="40"/>
      <c r="J35" s="134">
        <f t="shared" si="1"/>
        <v>0</v>
      </c>
      <c r="K35" s="20" t="s">
        <v>264</v>
      </c>
      <c r="L35" s="135"/>
    </row>
    <row r="36" spans="1:12" s="10" customFormat="1" ht="63.75" x14ac:dyDescent="0.2">
      <c r="A36" s="35">
        <v>27</v>
      </c>
      <c r="B36" s="36" t="s">
        <v>38</v>
      </c>
      <c r="C36" s="43" t="s">
        <v>81</v>
      </c>
      <c r="D36" s="41" t="s">
        <v>125</v>
      </c>
      <c r="E36" s="39"/>
      <c r="F36" s="40">
        <f t="shared" si="0"/>
        <v>1</v>
      </c>
      <c r="G36" s="40"/>
      <c r="H36" s="40"/>
      <c r="I36" s="40"/>
      <c r="J36" s="134">
        <f t="shared" si="1"/>
        <v>1</v>
      </c>
      <c r="K36" s="20" t="s">
        <v>265</v>
      </c>
      <c r="L36" s="135"/>
    </row>
    <row r="37" spans="1:12" s="10" customFormat="1" ht="63.75" x14ac:dyDescent="0.2">
      <c r="A37" s="35">
        <v>28</v>
      </c>
      <c r="B37" s="36" t="s">
        <v>39</v>
      </c>
      <c r="C37" s="43" t="s">
        <v>81</v>
      </c>
      <c r="D37" s="41" t="s">
        <v>125</v>
      </c>
      <c r="E37" s="39"/>
      <c r="F37" s="40">
        <f t="shared" si="0"/>
        <v>1</v>
      </c>
      <c r="G37" s="40"/>
      <c r="H37" s="40"/>
      <c r="I37" s="40"/>
      <c r="J37" s="40">
        <f t="shared" si="1"/>
        <v>1</v>
      </c>
      <c r="K37" s="151" t="s">
        <v>270</v>
      </c>
      <c r="L37" s="43"/>
    </row>
    <row r="38" spans="1:12" s="10" customFormat="1" ht="63.75" x14ac:dyDescent="0.2">
      <c r="A38" s="35">
        <v>29</v>
      </c>
      <c r="B38" s="36" t="s">
        <v>40</v>
      </c>
      <c r="C38" s="43" t="s">
        <v>81</v>
      </c>
      <c r="D38" s="41" t="s">
        <v>125</v>
      </c>
      <c r="E38" s="39"/>
      <c r="F38" s="40">
        <f t="shared" si="0"/>
        <v>1</v>
      </c>
      <c r="G38" s="40"/>
      <c r="H38" s="40"/>
      <c r="I38" s="40"/>
      <c r="J38" s="40">
        <f t="shared" si="1"/>
        <v>1</v>
      </c>
      <c r="K38" s="20" t="s">
        <v>274</v>
      </c>
      <c r="L38" s="51"/>
    </row>
    <row r="39" spans="1:12" s="10" customFormat="1" ht="63.75" x14ac:dyDescent="0.2">
      <c r="A39" s="55">
        <v>30</v>
      </c>
      <c r="B39" s="36" t="s">
        <v>41</v>
      </c>
      <c r="C39" s="43" t="s">
        <v>81</v>
      </c>
      <c r="D39" s="41" t="s">
        <v>125</v>
      </c>
      <c r="E39" s="54"/>
      <c r="F39" s="40">
        <f t="shared" si="0"/>
        <v>1</v>
      </c>
      <c r="G39" s="40"/>
      <c r="H39" s="40"/>
      <c r="I39" s="40"/>
      <c r="J39" s="40">
        <f t="shared" si="1"/>
        <v>1</v>
      </c>
      <c r="K39" s="20" t="s">
        <v>283</v>
      </c>
      <c r="L39" s="51"/>
    </row>
    <row r="40" spans="1:12" s="10" customFormat="1" ht="63.75" x14ac:dyDescent="0.2">
      <c r="A40" s="55">
        <v>31</v>
      </c>
      <c r="B40" s="36" t="s">
        <v>42</v>
      </c>
      <c r="C40" s="43" t="s">
        <v>81</v>
      </c>
      <c r="D40" s="41" t="s">
        <v>125</v>
      </c>
      <c r="E40" s="54"/>
      <c r="F40" s="40">
        <f t="shared" si="0"/>
        <v>1</v>
      </c>
      <c r="G40" s="40"/>
      <c r="H40" s="40"/>
      <c r="I40" s="40"/>
      <c r="J40" s="40">
        <f t="shared" si="1"/>
        <v>1</v>
      </c>
      <c r="K40" s="20" t="s">
        <v>287</v>
      </c>
      <c r="L40" s="43"/>
    </row>
    <row r="41" spans="1:12" s="10" customFormat="1" ht="63.75" x14ac:dyDescent="0.2">
      <c r="A41" s="55">
        <v>32</v>
      </c>
      <c r="B41" s="36" t="s">
        <v>43</v>
      </c>
      <c r="C41" s="43" t="s">
        <v>81</v>
      </c>
      <c r="D41" s="41" t="s">
        <v>125</v>
      </c>
      <c r="E41" s="39"/>
      <c r="F41" s="40">
        <f t="shared" si="0"/>
        <v>1</v>
      </c>
      <c r="G41" s="40"/>
      <c r="H41" s="40"/>
      <c r="I41" s="40"/>
      <c r="J41" s="40">
        <f t="shared" si="1"/>
        <v>1</v>
      </c>
      <c r="K41" s="20" t="s">
        <v>288</v>
      </c>
      <c r="L41" s="51"/>
    </row>
    <row r="42" spans="1:12" s="10" customFormat="1" ht="63.75" x14ac:dyDescent="0.2">
      <c r="A42" s="55">
        <v>33</v>
      </c>
      <c r="B42" s="36" t="s">
        <v>44</v>
      </c>
      <c r="C42" s="43" t="s">
        <v>81</v>
      </c>
      <c r="D42" s="41" t="s">
        <v>125</v>
      </c>
      <c r="E42" s="39"/>
      <c r="F42" s="40">
        <f t="shared" si="0"/>
        <v>1</v>
      </c>
      <c r="G42" s="40"/>
      <c r="H42" s="40"/>
      <c r="I42" s="40"/>
      <c r="J42" s="40">
        <f t="shared" si="1"/>
        <v>1</v>
      </c>
      <c r="K42" s="20" t="s">
        <v>292</v>
      </c>
      <c r="L42" s="51"/>
    </row>
    <row r="43" spans="1:12" s="10" customFormat="1" ht="63.75" x14ac:dyDescent="0.2">
      <c r="A43" s="55">
        <v>34</v>
      </c>
      <c r="B43" s="36" t="s">
        <v>45</v>
      </c>
      <c r="C43" s="43" t="s">
        <v>81</v>
      </c>
      <c r="D43" s="41" t="s">
        <v>125</v>
      </c>
      <c r="E43" s="39"/>
      <c r="F43" s="40">
        <f t="shared" si="0"/>
        <v>1</v>
      </c>
      <c r="G43" s="40"/>
      <c r="H43" s="40"/>
      <c r="I43" s="40"/>
      <c r="J43" s="40">
        <f t="shared" si="1"/>
        <v>1</v>
      </c>
      <c r="K43" s="20" t="s">
        <v>296</v>
      </c>
      <c r="L43" s="51"/>
    </row>
    <row r="44" spans="1:12" s="10" customFormat="1" ht="63.75" x14ac:dyDescent="0.2">
      <c r="A44" s="55">
        <v>35</v>
      </c>
      <c r="B44" s="36" t="s">
        <v>46</v>
      </c>
      <c r="C44" s="43" t="s">
        <v>81</v>
      </c>
      <c r="D44" s="41" t="s">
        <v>125</v>
      </c>
      <c r="E44" s="39"/>
      <c r="F44" s="40">
        <f t="shared" si="0"/>
        <v>1</v>
      </c>
      <c r="G44" s="40"/>
      <c r="H44" s="40"/>
      <c r="I44" s="40"/>
      <c r="J44" s="40">
        <f t="shared" si="1"/>
        <v>1</v>
      </c>
      <c r="K44" s="20" t="s">
        <v>300</v>
      </c>
      <c r="L44" s="43" t="s">
        <v>303</v>
      </c>
    </row>
    <row r="45" spans="1:12" s="10" customFormat="1" ht="63.75" x14ac:dyDescent="0.2">
      <c r="A45" s="35">
        <v>36</v>
      </c>
      <c r="B45" s="36" t="s">
        <v>47</v>
      </c>
      <c r="C45" s="43" t="s">
        <v>81</v>
      </c>
      <c r="D45" s="41" t="s">
        <v>125</v>
      </c>
      <c r="E45" s="39"/>
      <c r="F45" s="40">
        <f t="shared" si="0"/>
        <v>1</v>
      </c>
      <c r="G45" s="40"/>
      <c r="H45" s="40"/>
      <c r="I45" s="40"/>
      <c r="J45" s="40">
        <f t="shared" si="1"/>
        <v>1</v>
      </c>
      <c r="K45" s="20" t="s">
        <v>305</v>
      </c>
      <c r="L45" s="51"/>
    </row>
    <row r="46" spans="1:12" s="10" customFormat="1" ht="63.75" x14ac:dyDescent="0.2">
      <c r="A46" s="35">
        <v>37</v>
      </c>
      <c r="B46" s="36" t="s">
        <v>48</v>
      </c>
      <c r="C46" s="43" t="s">
        <v>81</v>
      </c>
      <c r="D46" s="41" t="s">
        <v>125</v>
      </c>
      <c r="E46" s="39"/>
      <c r="F46" s="40">
        <f t="shared" si="0"/>
        <v>1</v>
      </c>
      <c r="G46" s="40"/>
      <c r="H46" s="40"/>
      <c r="I46" s="40"/>
      <c r="J46" s="40">
        <f t="shared" si="1"/>
        <v>1</v>
      </c>
      <c r="K46" s="19" t="s">
        <v>309</v>
      </c>
      <c r="L46" s="135"/>
    </row>
    <row r="47" spans="1:12" s="10" customFormat="1" ht="63.75" x14ac:dyDescent="0.2">
      <c r="A47" s="35">
        <v>38</v>
      </c>
      <c r="B47" s="36" t="s">
        <v>49</v>
      </c>
      <c r="C47" s="43" t="s">
        <v>81</v>
      </c>
      <c r="D47" s="41" t="s">
        <v>125</v>
      </c>
      <c r="E47" s="39"/>
      <c r="F47" s="40">
        <f t="shared" si="0"/>
        <v>1</v>
      </c>
      <c r="G47" s="40"/>
      <c r="H47" s="40"/>
      <c r="I47" s="40"/>
      <c r="J47" s="134">
        <f t="shared" si="1"/>
        <v>1</v>
      </c>
      <c r="K47" s="20" t="s">
        <v>318</v>
      </c>
      <c r="L47" s="135"/>
    </row>
    <row r="48" spans="1:12" s="10" customFormat="1" ht="63.75" x14ac:dyDescent="0.2">
      <c r="A48" s="35">
        <v>39</v>
      </c>
      <c r="B48" s="36" t="s">
        <v>50</v>
      </c>
      <c r="C48" s="43" t="s">
        <v>81</v>
      </c>
      <c r="D48" s="41" t="s">
        <v>125</v>
      </c>
      <c r="E48" s="39"/>
      <c r="F48" s="40">
        <f t="shared" si="0"/>
        <v>1</v>
      </c>
      <c r="G48" s="40"/>
      <c r="H48" s="40"/>
      <c r="I48" s="40"/>
      <c r="J48" s="134">
        <f t="shared" si="1"/>
        <v>1</v>
      </c>
      <c r="K48" s="20" t="s">
        <v>320</v>
      </c>
      <c r="L48" s="135"/>
    </row>
    <row r="49" spans="1:12" s="10" customFormat="1" ht="63.75" x14ac:dyDescent="0.2">
      <c r="A49" s="35">
        <v>40</v>
      </c>
      <c r="B49" s="36" t="s">
        <v>51</v>
      </c>
      <c r="C49" s="43" t="s">
        <v>81</v>
      </c>
      <c r="D49" s="41" t="s">
        <v>125</v>
      </c>
      <c r="E49" s="54"/>
      <c r="F49" s="40">
        <f t="shared" si="0"/>
        <v>1</v>
      </c>
      <c r="G49" s="40"/>
      <c r="H49" s="40"/>
      <c r="I49" s="40"/>
      <c r="J49" s="134">
        <f t="shared" si="1"/>
        <v>1</v>
      </c>
      <c r="K49" s="20" t="s">
        <v>323</v>
      </c>
      <c r="L49" s="136"/>
    </row>
    <row r="50" spans="1:12" s="10" customFormat="1" ht="63.75" x14ac:dyDescent="0.2">
      <c r="A50" s="35">
        <v>41</v>
      </c>
      <c r="B50" s="36" t="s">
        <v>52</v>
      </c>
      <c r="C50" s="43" t="s">
        <v>81</v>
      </c>
      <c r="D50" s="41" t="s">
        <v>125</v>
      </c>
      <c r="E50" s="54"/>
      <c r="F50" s="40">
        <f t="shared" si="0"/>
        <v>1</v>
      </c>
      <c r="G50" s="40"/>
      <c r="H50" s="40"/>
      <c r="I50" s="40"/>
      <c r="J50" s="134">
        <f t="shared" si="1"/>
        <v>1</v>
      </c>
      <c r="K50" s="20" t="s">
        <v>329</v>
      </c>
      <c r="L50" s="136"/>
    </row>
    <row r="51" spans="1:12" x14ac:dyDescent="0.2">
      <c r="K51" s="114"/>
    </row>
    <row r="53" spans="1:12" x14ac:dyDescent="0.2">
      <c r="A53" s="60"/>
      <c r="B53" s="61"/>
      <c r="C53" s="61"/>
      <c r="D53" s="61"/>
      <c r="E53" s="61"/>
      <c r="F53" s="62"/>
      <c r="G53" s="62"/>
      <c r="H53" s="62"/>
      <c r="I53" s="62"/>
      <c r="J53" s="62"/>
      <c r="K53" s="62"/>
      <c r="L53" s="62"/>
    </row>
    <row r="57" spans="1:12" x14ac:dyDescent="0.2">
      <c r="A57" s="60"/>
      <c r="B57" s="61"/>
      <c r="C57" s="61"/>
      <c r="D57" s="61"/>
      <c r="E57" s="61"/>
      <c r="F57" s="62"/>
      <c r="G57" s="62"/>
      <c r="H57" s="62"/>
      <c r="I57" s="62"/>
      <c r="J57" s="62"/>
      <c r="K57" s="62"/>
      <c r="L57" s="62"/>
    </row>
    <row r="60" spans="1:12" x14ac:dyDescent="0.2">
      <c r="A60" s="60"/>
      <c r="B60" s="61"/>
      <c r="C60" s="61"/>
      <c r="D60" s="61"/>
      <c r="E60" s="61"/>
      <c r="F60" s="62"/>
      <c r="G60" s="62"/>
      <c r="H60" s="62"/>
      <c r="I60" s="62"/>
      <c r="J60" s="62"/>
      <c r="K60" s="62"/>
      <c r="L60" s="62"/>
    </row>
    <row r="64" spans="1:12" x14ac:dyDescent="0.2">
      <c r="A64" s="60"/>
      <c r="B64" s="61"/>
      <c r="C64" s="61"/>
      <c r="D64" s="61"/>
      <c r="E64" s="61"/>
      <c r="F64" s="62"/>
      <c r="G64" s="62"/>
      <c r="H64" s="62"/>
      <c r="I64" s="62"/>
      <c r="J64" s="62"/>
      <c r="K64" s="62"/>
      <c r="L64" s="62"/>
    </row>
    <row r="67" spans="1:12" x14ac:dyDescent="0.2">
      <c r="A67" s="60"/>
      <c r="B67" s="61"/>
      <c r="C67" s="61"/>
      <c r="D67" s="61"/>
      <c r="E67" s="61"/>
      <c r="F67" s="62"/>
      <c r="G67" s="62"/>
      <c r="H67" s="62"/>
      <c r="I67" s="62"/>
      <c r="J67" s="62"/>
      <c r="K67" s="62"/>
      <c r="L67" s="62"/>
    </row>
    <row r="71" spans="1:12" x14ac:dyDescent="0.2">
      <c r="A71" s="60"/>
      <c r="B71" s="61"/>
      <c r="C71" s="61"/>
      <c r="D71" s="61"/>
      <c r="E71" s="61"/>
      <c r="F71" s="62"/>
      <c r="G71" s="62"/>
      <c r="H71" s="62"/>
      <c r="I71" s="62"/>
      <c r="J71" s="62"/>
      <c r="K71" s="62"/>
      <c r="L71" s="62"/>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14:C50 C8:C12">
      <formula1>$C$5:$C$6</formula1>
    </dataValidation>
    <dataValidation type="list" allowBlank="1" showInputMessage="1" showErrorMessage="1" sqref="G45:I50 H14:I44 G15:G44 G8:I12">
      <formula1>Формат</formula1>
    </dataValidation>
    <dataValidation type="list" allowBlank="1" showInputMessage="1" showErrorMessage="1" sqref="G14">
      <formula1 xml:space="preserve"> Формат</formula1>
    </dataValidation>
  </dataValidations>
  <hyperlinks>
    <hyperlink ref="K17" r:id="rId1" display="https://admbk.ru/administration/finansovoe-upravlenie/byudzhet/%D0%9F%D1%80%D0%BE%D1%82%D0%BE%D0%BA%D0%BE%D0%BB %D0%BF%D1%83%D0%B1%D0%BB%D0%B8%D1%87%D0%BD%D1%8B%D1%85 %D1%81%D0%BB%D1%83%D1%88%D0%B0%D0%BD%D0%B8%D0%B9.pdf"/>
    <hyperlink ref="K18" r:id="rId2"/>
    <hyperlink ref="K21" r:id="rId3" display="http://вольск.рф/"/>
    <hyperlink ref="K24" r:id="rId4"/>
  </hyperlinks>
  <pageMargins left="0.51181102362204722" right="0.31496062992125984" top="0.15748031496062992" bottom="0.15748031496062992" header="0" footer="0"/>
  <pageSetup paperSize="9" scale="45" fitToHeight="0" orientation="landscape" r:id="rId5"/>
  <rowBreaks count="1" manualBreakCount="1">
    <brk id="22"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
  <sheetViews>
    <sheetView view="pageBreakPreview" zoomScale="85" zoomScaleNormal="100" zoomScaleSheetLayoutView="85" workbookViewId="0">
      <pane ySplit="6" topLeftCell="A7" activePane="bottomLeft" state="frozenSplit"/>
      <selection activeCell="L37" sqref="L37"/>
      <selection pane="bottomLeft" activeCell="K21" sqref="K21"/>
    </sheetView>
  </sheetViews>
  <sheetFormatPr defaultRowHeight="12.75" x14ac:dyDescent="0.2"/>
  <cols>
    <col min="1" max="1" width="4.28515625" style="93" customWidth="1"/>
    <col min="2" max="2" width="26" style="1" customWidth="1"/>
    <col min="3" max="3" width="38.5703125" style="1" customWidth="1"/>
    <col min="4" max="4" width="24.140625" style="1" customWidth="1"/>
    <col min="5" max="5" width="8.140625" style="59" customWidth="1"/>
    <col min="6" max="6" width="16.140625" style="59" customWidth="1"/>
    <col min="7" max="7" width="8.5703125" style="59" customWidth="1"/>
    <col min="8" max="8" width="49.7109375" style="59" customWidth="1"/>
    <col min="9" max="9" width="77.85546875" style="59" customWidth="1"/>
    <col min="10" max="10" width="9.140625" style="1"/>
    <col min="11" max="11" width="40" style="97" customWidth="1"/>
    <col min="12" max="16384" width="9.140625" style="1"/>
  </cols>
  <sheetData>
    <row r="1" spans="1:11" ht="28.5" customHeight="1" x14ac:dyDescent="0.2">
      <c r="A1" s="83" t="s">
        <v>112</v>
      </c>
      <c r="B1" s="96"/>
      <c r="C1" s="96"/>
      <c r="D1" s="96"/>
      <c r="E1" s="96"/>
      <c r="F1" s="96"/>
      <c r="G1" s="96"/>
      <c r="H1" s="96"/>
      <c r="I1" s="96"/>
      <c r="J1" s="97"/>
      <c r="K1" s="1"/>
    </row>
    <row r="2" spans="1:11" ht="15" customHeight="1" x14ac:dyDescent="0.2">
      <c r="A2" s="84" t="s">
        <v>90</v>
      </c>
      <c r="B2" s="84"/>
      <c r="C2" s="12"/>
      <c r="D2" s="12"/>
      <c r="E2" s="12"/>
      <c r="F2" s="12"/>
      <c r="G2" s="12"/>
      <c r="H2" s="12"/>
      <c r="I2" s="12"/>
      <c r="J2" s="97"/>
      <c r="K2" s="1"/>
    </row>
    <row r="3" spans="1:11" s="116" customFormat="1" ht="29.25" customHeight="1" x14ac:dyDescent="0.25">
      <c r="A3" s="202" t="str">
        <f>'Методика IV этап'!B27</f>
        <v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v>
      </c>
      <c r="B3" s="202"/>
      <c r="C3" s="202"/>
      <c r="D3" s="202"/>
      <c r="E3" s="202"/>
      <c r="F3" s="202"/>
      <c r="G3" s="202"/>
      <c r="H3" s="202"/>
      <c r="I3" s="202"/>
      <c r="J3" s="115"/>
    </row>
    <row r="4" spans="1:11" ht="63.75" x14ac:dyDescent="0.2">
      <c r="A4" s="203" t="s">
        <v>55</v>
      </c>
      <c r="B4" s="6" t="s">
        <v>108</v>
      </c>
      <c r="C4" s="6" t="str">
        <f>'Методика IV этап'!B26</f>
        <v>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D4" s="203" t="s">
        <v>92</v>
      </c>
      <c r="E4" s="203" t="s">
        <v>113</v>
      </c>
      <c r="F4" s="203"/>
      <c r="G4" s="203"/>
      <c r="H4" s="203" t="s">
        <v>94</v>
      </c>
      <c r="I4" s="203" t="s">
        <v>95</v>
      </c>
      <c r="K4" s="98"/>
    </row>
    <row r="5" spans="1:11" s="27" customFormat="1" ht="27" x14ac:dyDescent="0.2">
      <c r="A5" s="203"/>
      <c r="B5" s="203" t="s">
        <v>96</v>
      </c>
      <c r="C5" s="8" t="str">
        <f>'Методика IV этап'!B28</f>
        <v xml:space="preserve">Опубликована  </v>
      </c>
      <c r="D5" s="203"/>
      <c r="E5" s="204" t="s">
        <v>98</v>
      </c>
      <c r="F5" s="8" t="s">
        <v>99</v>
      </c>
      <c r="G5" s="204" t="s">
        <v>100</v>
      </c>
      <c r="H5" s="203"/>
      <c r="I5" s="203"/>
      <c r="K5" s="99"/>
    </row>
    <row r="6" spans="1:11" s="27" customFormat="1" ht="27" x14ac:dyDescent="0.2">
      <c r="A6" s="203"/>
      <c r="B6" s="203"/>
      <c r="C6" s="8" t="str">
        <f>'Методика IV этап'!B29</f>
        <v>Не опубликована или не отвечает требованиям</v>
      </c>
      <c r="D6" s="203"/>
      <c r="E6" s="204"/>
      <c r="F6" s="8" t="s">
        <v>114</v>
      </c>
      <c r="G6" s="204"/>
      <c r="H6" s="203"/>
      <c r="I6" s="203"/>
      <c r="K6" s="99"/>
    </row>
    <row r="7" spans="1:11" s="103" customFormat="1" x14ac:dyDescent="0.2">
      <c r="A7" s="28"/>
      <c r="B7" s="29" t="s">
        <v>104</v>
      </c>
      <c r="C7" s="100"/>
      <c r="D7" s="46"/>
      <c r="E7" s="101"/>
      <c r="F7" s="101"/>
      <c r="G7" s="101"/>
      <c r="H7" s="102"/>
      <c r="I7" s="102"/>
      <c r="K7" s="104"/>
    </row>
    <row r="8" spans="1:11" s="10" customFormat="1" ht="19.5" customHeight="1" x14ac:dyDescent="0.2">
      <c r="A8" s="35">
        <v>1</v>
      </c>
      <c r="B8" s="36" t="s">
        <v>12</v>
      </c>
      <c r="C8" s="43" t="s">
        <v>86</v>
      </c>
      <c r="D8" s="39"/>
      <c r="E8" s="40">
        <f>IF(C8=$C$5,1,0)</f>
        <v>1</v>
      </c>
      <c r="F8" s="40"/>
      <c r="G8" s="40">
        <f>E8*(1-F8)</f>
        <v>1</v>
      </c>
      <c r="H8" s="19" t="s">
        <v>126</v>
      </c>
      <c r="I8" s="53"/>
    </row>
    <row r="9" spans="1:11" s="10" customFormat="1" ht="25.5" x14ac:dyDescent="0.2">
      <c r="A9" s="35">
        <v>2</v>
      </c>
      <c r="B9" s="36" t="s">
        <v>13</v>
      </c>
      <c r="C9" s="43" t="s">
        <v>87</v>
      </c>
      <c r="D9" s="38"/>
      <c r="E9" s="40">
        <f>IF(C9=$C$5,1,0)</f>
        <v>0</v>
      </c>
      <c r="F9" s="40"/>
      <c r="G9" s="40">
        <f t="shared" ref="G9:G50" si="0">E9*(1-F9)</f>
        <v>0</v>
      </c>
      <c r="H9" s="117"/>
      <c r="I9" s="108" t="s">
        <v>221</v>
      </c>
    </row>
    <row r="10" spans="1:11" s="11" customFormat="1" ht="25.5" x14ac:dyDescent="0.2">
      <c r="A10" s="35">
        <v>3</v>
      </c>
      <c r="B10" s="36" t="s">
        <v>14</v>
      </c>
      <c r="C10" s="43" t="s">
        <v>87</v>
      </c>
      <c r="D10" s="42"/>
      <c r="E10" s="40">
        <f>IF(C10=$C$5,1,0)</f>
        <v>0</v>
      </c>
      <c r="F10" s="40"/>
      <c r="G10" s="40">
        <f t="shared" si="0"/>
        <v>0</v>
      </c>
      <c r="H10" s="110"/>
      <c r="I10" s="108" t="s">
        <v>221</v>
      </c>
    </row>
    <row r="11" spans="1:11" s="170" customFormat="1" x14ac:dyDescent="0.2">
      <c r="A11" s="45"/>
      <c r="B11" s="29" t="s">
        <v>117</v>
      </c>
      <c r="C11" s="166"/>
      <c r="D11" s="167"/>
      <c r="E11" s="168"/>
      <c r="F11" s="168"/>
      <c r="G11" s="168"/>
      <c r="H11" s="169"/>
      <c r="I11" s="166"/>
    </row>
    <row r="12" spans="1:11" s="11" customFormat="1" ht="17.25" customHeight="1" x14ac:dyDescent="0.2">
      <c r="A12" s="35">
        <v>4</v>
      </c>
      <c r="B12" s="36" t="s">
        <v>118</v>
      </c>
      <c r="C12" s="43" t="s">
        <v>86</v>
      </c>
      <c r="D12" s="41"/>
      <c r="E12" s="40">
        <f>IF(C12=$C$5,1,0)</f>
        <v>1</v>
      </c>
      <c r="F12" s="40"/>
      <c r="G12" s="40">
        <f>E12*(1-F12)</f>
        <v>1</v>
      </c>
      <c r="H12" s="19" t="s">
        <v>133</v>
      </c>
      <c r="I12" s="108"/>
    </row>
    <row r="13" spans="1:11" s="118" customFormat="1" x14ac:dyDescent="0.2">
      <c r="A13" s="45"/>
      <c r="B13" s="29" t="s">
        <v>15</v>
      </c>
      <c r="C13" s="46"/>
      <c r="D13" s="46"/>
      <c r="E13" s="32"/>
      <c r="F13" s="101"/>
      <c r="G13" s="102"/>
      <c r="H13" s="47"/>
      <c r="I13" s="47"/>
    </row>
    <row r="14" spans="1:11" s="109" customFormat="1" ht="25.5" x14ac:dyDescent="0.2">
      <c r="A14" s="35">
        <v>5</v>
      </c>
      <c r="B14" s="36" t="s">
        <v>16</v>
      </c>
      <c r="C14" s="43" t="s">
        <v>87</v>
      </c>
      <c r="D14" s="44"/>
      <c r="E14" s="40">
        <f t="shared" ref="E14:E50" si="1">IF(C14=$C$5,1,0)</f>
        <v>0</v>
      </c>
      <c r="F14" s="40"/>
      <c r="G14" s="40">
        <f t="shared" si="0"/>
        <v>0</v>
      </c>
      <c r="H14" s="110"/>
      <c r="I14" s="108" t="s">
        <v>221</v>
      </c>
    </row>
    <row r="15" spans="1:11" s="109" customFormat="1" ht="25.5" x14ac:dyDescent="0.2">
      <c r="A15" s="35">
        <v>6</v>
      </c>
      <c r="B15" s="36" t="s">
        <v>17</v>
      </c>
      <c r="C15" s="43" t="s">
        <v>86</v>
      </c>
      <c r="D15" s="39"/>
      <c r="E15" s="40">
        <f t="shared" si="1"/>
        <v>1</v>
      </c>
      <c r="F15" s="40"/>
      <c r="G15" s="40">
        <f t="shared" si="0"/>
        <v>1</v>
      </c>
      <c r="H15" s="19" t="s">
        <v>154</v>
      </c>
      <c r="I15" s="137"/>
    </row>
    <row r="16" spans="1:11" s="107" customFormat="1" ht="25.5" x14ac:dyDescent="0.2">
      <c r="A16" s="35">
        <v>7</v>
      </c>
      <c r="B16" s="36" t="s">
        <v>18</v>
      </c>
      <c r="C16" s="43" t="s">
        <v>86</v>
      </c>
      <c r="D16" s="39"/>
      <c r="E16" s="40">
        <f t="shared" si="1"/>
        <v>1</v>
      </c>
      <c r="F16" s="40"/>
      <c r="G16" s="40">
        <f t="shared" si="0"/>
        <v>1</v>
      </c>
      <c r="H16" s="150" t="s">
        <v>159</v>
      </c>
      <c r="I16" s="51"/>
    </row>
    <row r="17" spans="1:9" s="109" customFormat="1" ht="25.5" x14ac:dyDescent="0.2">
      <c r="A17" s="35">
        <v>8</v>
      </c>
      <c r="B17" s="36" t="s">
        <v>19</v>
      </c>
      <c r="C17" s="43" t="s">
        <v>87</v>
      </c>
      <c r="D17" s="39"/>
      <c r="E17" s="40">
        <f t="shared" si="1"/>
        <v>0</v>
      </c>
      <c r="F17" s="40"/>
      <c r="G17" s="40">
        <f t="shared" si="0"/>
        <v>0</v>
      </c>
      <c r="H17" s="110"/>
      <c r="I17" s="108" t="s">
        <v>221</v>
      </c>
    </row>
    <row r="18" spans="1:9" s="107" customFormat="1" ht="21.75" customHeight="1" x14ac:dyDescent="0.2">
      <c r="A18" s="35">
        <v>9</v>
      </c>
      <c r="B18" s="36" t="s">
        <v>20</v>
      </c>
      <c r="C18" s="43" t="s">
        <v>86</v>
      </c>
      <c r="D18" s="44"/>
      <c r="E18" s="40">
        <f t="shared" si="1"/>
        <v>1</v>
      </c>
      <c r="F18" s="40"/>
      <c r="G18" s="40">
        <f t="shared" si="0"/>
        <v>1</v>
      </c>
      <c r="H18" s="150" t="s">
        <v>169</v>
      </c>
      <c r="I18" s="108"/>
    </row>
    <row r="19" spans="1:9" s="107" customFormat="1" ht="87.75" customHeight="1" x14ac:dyDescent="0.2">
      <c r="A19" s="35">
        <v>10</v>
      </c>
      <c r="B19" s="36" t="s">
        <v>21</v>
      </c>
      <c r="C19" s="43" t="s">
        <v>86</v>
      </c>
      <c r="D19" s="39"/>
      <c r="E19" s="40">
        <f t="shared" si="1"/>
        <v>1</v>
      </c>
      <c r="F19" s="40"/>
      <c r="G19" s="40">
        <f t="shared" si="0"/>
        <v>1</v>
      </c>
      <c r="H19" s="143" t="s">
        <v>174</v>
      </c>
      <c r="I19" s="51"/>
    </row>
    <row r="20" spans="1:9" s="109" customFormat="1" ht="25.5" x14ac:dyDescent="0.2">
      <c r="A20" s="35">
        <v>11</v>
      </c>
      <c r="B20" s="36" t="s">
        <v>22</v>
      </c>
      <c r="C20" s="43" t="s">
        <v>87</v>
      </c>
      <c r="D20" s="39"/>
      <c r="E20" s="40">
        <f t="shared" si="1"/>
        <v>0</v>
      </c>
      <c r="F20" s="40"/>
      <c r="G20" s="40">
        <f t="shared" si="0"/>
        <v>0</v>
      </c>
      <c r="H20" s="143"/>
      <c r="I20" s="108" t="s">
        <v>221</v>
      </c>
    </row>
    <row r="21" spans="1:9" s="109" customFormat="1" ht="25.5" x14ac:dyDescent="0.2">
      <c r="A21" s="35">
        <v>12</v>
      </c>
      <c r="B21" s="36" t="s">
        <v>23</v>
      </c>
      <c r="C21" s="43" t="s">
        <v>87</v>
      </c>
      <c r="D21" s="44"/>
      <c r="E21" s="40">
        <f t="shared" si="1"/>
        <v>0</v>
      </c>
      <c r="F21" s="40"/>
      <c r="G21" s="40">
        <f t="shared" si="0"/>
        <v>0</v>
      </c>
      <c r="H21" s="143" t="s">
        <v>181</v>
      </c>
      <c r="I21" s="108" t="s">
        <v>236</v>
      </c>
    </row>
    <row r="22" spans="1:9" s="109" customFormat="1" ht="26.25" customHeight="1" x14ac:dyDescent="0.2">
      <c r="A22" s="35">
        <v>13</v>
      </c>
      <c r="B22" s="36" t="s">
        <v>24</v>
      </c>
      <c r="C22" s="43" t="s">
        <v>86</v>
      </c>
      <c r="D22" s="44"/>
      <c r="E22" s="40">
        <f t="shared" si="1"/>
        <v>1</v>
      </c>
      <c r="F22" s="40"/>
      <c r="G22" s="40">
        <f t="shared" si="0"/>
        <v>1</v>
      </c>
      <c r="H22" s="145" t="s">
        <v>189</v>
      </c>
      <c r="I22" s="108" t="s">
        <v>190</v>
      </c>
    </row>
    <row r="23" spans="1:9" s="109" customFormat="1" ht="77.25" customHeight="1" x14ac:dyDescent="0.2">
      <c r="A23" s="35">
        <v>14</v>
      </c>
      <c r="B23" s="36" t="s">
        <v>25</v>
      </c>
      <c r="C23" s="43" t="s">
        <v>87</v>
      </c>
      <c r="D23" s="44"/>
      <c r="E23" s="40">
        <f t="shared" si="1"/>
        <v>0</v>
      </c>
      <c r="F23" s="40"/>
      <c r="G23" s="40">
        <f t="shared" si="0"/>
        <v>0</v>
      </c>
      <c r="H23" s="20" t="s">
        <v>198</v>
      </c>
      <c r="I23" s="108" t="s">
        <v>199</v>
      </c>
    </row>
    <row r="24" spans="1:9" s="109" customFormat="1" ht="18" customHeight="1" x14ac:dyDescent="0.2">
      <c r="A24" s="35">
        <v>15</v>
      </c>
      <c r="B24" s="36" t="s">
        <v>26</v>
      </c>
      <c r="C24" s="43" t="s">
        <v>86</v>
      </c>
      <c r="D24" s="44"/>
      <c r="E24" s="40">
        <f t="shared" si="1"/>
        <v>1</v>
      </c>
      <c r="F24" s="40"/>
      <c r="G24" s="40">
        <f t="shared" si="0"/>
        <v>1</v>
      </c>
      <c r="H24" s="20" t="s">
        <v>205</v>
      </c>
      <c r="I24" s="108"/>
    </row>
    <row r="25" spans="1:9" s="109" customFormat="1" ht="25.5" x14ac:dyDescent="0.2">
      <c r="A25" s="35">
        <v>16</v>
      </c>
      <c r="B25" s="36" t="s">
        <v>27</v>
      </c>
      <c r="C25" s="43" t="s">
        <v>87</v>
      </c>
      <c r="D25" s="44"/>
      <c r="E25" s="40">
        <f t="shared" si="1"/>
        <v>0</v>
      </c>
      <c r="F25" s="40"/>
      <c r="G25" s="40">
        <f t="shared" si="0"/>
        <v>0</v>
      </c>
      <c r="H25" s="110"/>
      <c r="I25" s="108" t="s">
        <v>221</v>
      </c>
    </row>
    <row r="26" spans="1:9" s="109" customFormat="1" ht="25.5" x14ac:dyDescent="0.2">
      <c r="A26" s="35">
        <v>17</v>
      </c>
      <c r="B26" s="36" t="s">
        <v>28</v>
      </c>
      <c r="C26" s="43" t="s">
        <v>87</v>
      </c>
      <c r="D26" s="44"/>
      <c r="E26" s="40">
        <f t="shared" si="1"/>
        <v>0</v>
      </c>
      <c r="F26" s="40"/>
      <c r="G26" s="40">
        <f t="shared" si="0"/>
        <v>0</v>
      </c>
      <c r="H26" s="110"/>
      <c r="I26" s="108" t="s">
        <v>221</v>
      </c>
    </row>
    <row r="27" spans="1:9" s="107" customFormat="1" ht="25.5" x14ac:dyDescent="0.2">
      <c r="A27" s="35">
        <v>18</v>
      </c>
      <c r="B27" s="36" t="s">
        <v>29</v>
      </c>
      <c r="C27" s="43" t="s">
        <v>86</v>
      </c>
      <c r="D27" s="39"/>
      <c r="E27" s="40">
        <f t="shared" si="1"/>
        <v>1</v>
      </c>
      <c r="F27" s="40"/>
      <c r="G27" s="40">
        <f t="shared" si="0"/>
        <v>1</v>
      </c>
      <c r="H27" s="150" t="s">
        <v>220</v>
      </c>
      <c r="I27" s="51"/>
    </row>
    <row r="28" spans="1:9" s="11" customFormat="1" ht="25.5" x14ac:dyDescent="0.2">
      <c r="A28" s="35">
        <v>19</v>
      </c>
      <c r="B28" s="36" t="s">
        <v>30</v>
      </c>
      <c r="C28" s="43" t="s">
        <v>87</v>
      </c>
      <c r="D28" s="41"/>
      <c r="E28" s="40">
        <f t="shared" si="1"/>
        <v>0</v>
      </c>
      <c r="F28" s="40"/>
      <c r="G28" s="40">
        <f t="shared" si="0"/>
        <v>0</v>
      </c>
      <c r="H28" s="110"/>
      <c r="I28" s="108" t="s">
        <v>221</v>
      </c>
    </row>
    <row r="29" spans="1:9" s="11" customFormat="1" ht="25.5" x14ac:dyDescent="0.2">
      <c r="A29" s="35">
        <v>20</v>
      </c>
      <c r="B29" s="36" t="s">
        <v>31</v>
      </c>
      <c r="C29" s="43" t="s">
        <v>87</v>
      </c>
      <c r="D29" s="41"/>
      <c r="E29" s="40">
        <f t="shared" si="1"/>
        <v>0</v>
      </c>
      <c r="F29" s="40"/>
      <c r="G29" s="40">
        <f t="shared" si="0"/>
        <v>0</v>
      </c>
      <c r="H29" s="150" t="s">
        <v>235</v>
      </c>
      <c r="I29" s="108" t="s">
        <v>236</v>
      </c>
    </row>
    <row r="30" spans="1:9" s="11" customFormat="1" ht="25.5" x14ac:dyDescent="0.2">
      <c r="A30" s="35">
        <v>21</v>
      </c>
      <c r="B30" s="36" t="s">
        <v>32</v>
      </c>
      <c r="C30" s="43" t="s">
        <v>87</v>
      </c>
      <c r="D30" s="39"/>
      <c r="E30" s="40">
        <f t="shared" si="1"/>
        <v>0</v>
      </c>
      <c r="F30" s="40"/>
      <c r="G30" s="40">
        <f t="shared" si="0"/>
        <v>0</v>
      </c>
      <c r="H30" s="110"/>
      <c r="I30" s="108" t="s">
        <v>221</v>
      </c>
    </row>
    <row r="31" spans="1:9" s="11" customFormat="1" ht="25.5" x14ac:dyDescent="0.2">
      <c r="A31" s="35">
        <v>22</v>
      </c>
      <c r="B31" s="36" t="s">
        <v>33</v>
      </c>
      <c r="C31" s="43" t="s">
        <v>87</v>
      </c>
      <c r="D31" s="41"/>
      <c r="E31" s="40">
        <f t="shared" si="1"/>
        <v>0</v>
      </c>
      <c r="F31" s="40"/>
      <c r="G31" s="40">
        <f t="shared" si="0"/>
        <v>0</v>
      </c>
      <c r="H31" s="110"/>
      <c r="I31" s="108" t="s">
        <v>221</v>
      </c>
    </row>
    <row r="32" spans="1:9" s="11" customFormat="1" ht="92.25" customHeight="1" x14ac:dyDescent="0.2">
      <c r="A32" s="35">
        <v>23</v>
      </c>
      <c r="B32" s="36" t="s">
        <v>34</v>
      </c>
      <c r="C32" s="43" t="s">
        <v>87</v>
      </c>
      <c r="D32" s="41"/>
      <c r="E32" s="40">
        <f t="shared" si="1"/>
        <v>0</v>
      </c>
      <c r="F32" s="40"/>
      <c r="G32" s="40">
        <f t="shared" si="0"/>
        <v>0</v>
      </c>
      <c r="H32" s="150" t="s">
        <v>250</v>
      </c>
      <c r="I32" s="108" t="s">
        <v>249</v>
      </c>
    </row>
    <row r="33" spans="1:9" s="11" customFormat="1" ht="51" x14ac:dyDescent="0.2">
      <c r="A33" s="35">
        <v>24</v>
      </c>
      <c r="B33" s="36" t="s">
        <v>35</v>
      </c>
      <c r="C33" s="43" t="s">
        <v>86</v>
      </c>
      <c r="D33" s="41"/>
      <c r="E33" s="40">
        <f t="shared" si="1"/>
        <v>1</v>
      </c>
      <c r="F33" s="40"/>
      <c r="G33" s="40">
        <f t="shared" si="0"/>
        <v>1</v>
      </c>
      <c r="H33" s="19" t="s">
        <v>255</v>
      </c>
      <c r="I33" s="108"/>
    </row>
    <row r="34" spans="1:9" s="10" customFormat="1" ht="21.75" customHeight="1" x14ac:dyDescent="0.2">
      <c r="A34" s="35">
        <v>25</v>
      </c>
      <c r="B34" s="36" t="s">
        <v>36</v>
      </c>
      <c r="C34" s="43" t="s">
        <v>86</v>
      </c>
      <c r="D34" s="41"/>
      <c r="E34" s="40">
        <f t="shared" si="1"/>
        <v>1</v>
      </c>
      <c r="F34" s="40"/>
      <c r="G34" s="40">
        <f t="shared" si="0"/>
        <v>1</v>
      </c>
      <c r="H34" s="153" t="s">
        <v>258</v>
      </c>
      <c r="I34" s="51"/>
    </row>
    <row r="35" spans="1:9" s="11" customFormat="1" ht="25.5" x14ac:dyDescent="0.2">
      <c r="A35" s="35">
        <v>26</v>
      </c>
      <c r="B35" s="36" t="s">
        <v>37</v>
      </c>
      <c r="C35" s="43" t="s">
        <v>87</v>
      </c>
      <c r="D35" s="39"/>
      <c r="E35" s="40">
        <f t="shared" si="1"/>
        <v>0</v>
      </c>
      <c r="F35" s="40"/>
      <c r="G35" s="40">
        <f t="shared" si="0"/>
        <v>0</v>
      </c>
      <c r="H35" s="110"/>
      <c r="I35" s="108" t="s">
        <v>221</v>
      </c>
    </row>
    <row r="36" spans="1:9" s="11" customFormat="1" ht="25.5" x14ac:dyDescent="0.2">
      <c r="A36" s="35">
        <v>27</v>
      </c>
      <c r="B36" s="36" t="s">
        <v>38</v>
      </c>
      <c r="C36" s="43" t="s">
        <v>87</v>
      </c>
      <c r="D36" s="39"/>
      <c r="E36" s="40">
        <f t="shared" si="1"/>
        <v>0</v>
      </c>
      <c r="F36" s="40"/>
      <c r="G36" s="40">
        <f t="shared" si="0"/>
        <v>0</v>
      </c>
      <c r="H36" s="150"/>
      <c r="I36" s="108" t="s">
        <v>221</v>
      </c>
    </row>
    <row r="37" spans="1:9" s="11" customFormat="1" ht="21.75" customHeight="1" x14ac:dyDescent="0.2">
      <c r="A37" s="35">
        <v>28</v>
      </c>
      <c r="B37" s="36" t="s">
        <v>39</v>
      </c>
      <c r="C37" s="43" t="s">
        <v>86</v>
      </c>
      <c r="D37" s="39"/>
      <c r="E37" s="40">
        <f t="shared" si="1"/>
        <v>1</v>
      </c>
      <c r="F37" s="40"/>
      <c r="G37" s="40">
        <f t="shared" si="0"/>
        <v>1</v>
      </c>
      <c r="H37" s="20" t="s">
        <v>273</v>
      </c>
      <c r="I37" s="108"/>
    </row>
    <row r="38" spans="1:9" s="11" customFormat="1" ht="51" x14ac:dyDescent="0.2">
      <c r="A38" s="35">
        <v>29</v>
      </c>
      <c r="B38" s="36" t="s">
        <v>40</v>
      </c>
      <c r="C38" s="43" t="s">
        <v>86</v>
      </c>
      <c r="D38" s="39"/>
      <c r="E38" s="40">
        <f t="shared" si="1"/>
        <v>1</v>
      </c>
      <c r="F38" s="40"/>
      <c r="G38" s="40">
        <f t="shared" si="0"/>
        <v>1</v>
      </c>
      <c r="H38" s="20" t="s">
        <v>277</v>
      </c>
      <c r="I38" s="108"/>
    </row>
    <row r="39" spans="1:9" s="11" customFormat="1" ht="25.5" x14ac:dyDescent="0.2">
      <c r="A39" s="55">
        <v>30</v>
      </c>
      <c r="B39" s="36" t="s">
        <v>41</v>
      </c>
      <c r="C39" s="43" t="s">
        <v>87</v>
      </c>
      <c r="D39" s="39"/>
      <c r="E39" s="40">
        <f t="shared" si="1"/>
        <v>0</v>
      </c>
      <c r="F39" s="40"/>
      <c r="G39" s="40">
        <f t="shared" si="0"/>
        <v>0</v>
      </c>
      <c r="H39" s="110"/>
      <c r="I39" s="108" t="s">
        <v>221</v>
      </c>
    </row>
    <row r="40" spans="1:9" s="11" customFormat="1" ht="25.5" x14ac:dyDescent="0.2">
      <c r="A40" s="55">
        <v>31</v>
      </c>
      <c r="B40" s="36" t="s">
        <v>42</v>
      </c>
      <c r="C40" s="43" t="s">
        <v>87</v>
      </c>
      <c r="D40" s="39"/>
      <c r="E40" s="40">
        <f t="shared" si="1"/>
        <v>0</v>
      </c>
      <c r="F40" s="40"/>
      <c r="G40" s="40">
        <f t="shared" si="0"/>
        <v>0</v>
      </c>
      <c r="H40" s="110"/>
      <c r="I40" s="108" t="s">
        <v>221</v>
      </c>
    </row>
    <row r="41" spans="1:9" s="11" customFormat="1" ht="25.5" x14ac:dyDescent="0.2">
      <c r="A41" s="55">
        <v>32</v>
      </c>
      <c r="B41" s="36" t="s">
        <v>43</v>
      </c>
      <c r="C41" s="43" t="s">
        <v>87</v>
      </c>
      <c r="D41" s="39"/>
      <c r="E41" s="40">
        <f t="shared" si="1"/>
        <v>0</v>
      </c>
      <c r="F41" s="40"/>
      <c r="G41" s="40">
        <f t="shared" si="0"/>
        <v>0</v>
      </c>
      <c r="H41" s="110"/>
      <c r="I41" s="108" t="s">
        <v>221</v>
      </c>
    </row>
    <row r="42" spans="1:9" s="10" customFormat="1" ht="26.25" customHeight="1" x14ac:dyDescent="0.2">
      <c r="A42" s="55">
        <v>33</v>
      </c>
      <c r="B42" s="36" t="s">
        <v>44</v>
      </c>
      <c r="C42" s="43" t="s">
        <v>86</v>
      </c>
      <c r="D42" s="39"/>
      <c r="E42" s="40">
        <f t="shared" si="1"/>
        <v>1</v>
      </c>
      <c r="F42" s="40"/>
      <c r="G42" s="40">
        <f t="shared" si="0"/>
        <v>1</v>
      </c>
      <c r="H42" s="20" t="s">
        <v>295</v>
      </c>
      <c r="I42" s="135"/>
    </row>
    <row r="43" spans="1:9" s="10" customFormat="1" ht="27.75" customHeight="1" x14ac:dyDescent="0.2">
      <c r="A43" s="55">
        <v>34</v>
      </c>
      <c r="B43" s="36" t="s">
        <v>45</v>
      </c>
      <c r="C43" s="43" t="s">
        <v>86</v>
      </c>
      <c r="D43" s="39"/>
      <c r="E43" s="40">
        <f t="shared" si="1"/>
        <v>1</v>
      </c>
      <c r="F43" s="40"/>
      <c r="G43" s="40">
        <f t="shared" si="0"/>
        <v>1</v>
      </c>
      <c r="H43" s="145" t="s">
        <v>299</v>
      </c>
      <c r="I43" s="43"/>
    </row>
    <row r="44" spans="1:9" s="11" customFormat="1" ht="25.5" x14ac:dyDescent="0.2">
      <c r="A44" s="55">
        <v>35</v>
      </c>
      <c r="B44" s="36" t="s">
        <v>46</v>
      </c>
      <c r="C44" s="43" t="s">
        <v>87</v>
      </c>
      <c r="D44" s="39"/>
      <c r="E44" s="40">
        <f t="shared" si="1"/>
        <v>0</v>
      </c>
      <c r="F44" s="40"/>
      <c r="G44" s="40">
        <f t="shared" si="0"/>
        <v>0</v>
      </c>
      <c r="H44" s="110"/>
      <c r="I44" s="108" t="s">
        <v>221</v>
      </c>
    </row>
    <row r="45" spans="1:9" s="11" customFormat="1" ht="25.5" x14ac:dyDescent="0.2">
      <c r="A45" s="35">
        <v>36</v>
      </c>
      <c r="B45" s="36" t="s">
        <v>47</v>
      </c>
      <c r="C45" s="43" t="s">
        <v>87</v>
      </c>
      <c r="D45" s="39"/>
      <c r="E45" s="40">
        <f t="shared" si="1"/>
        <v>0</v>
      </c>
      <c r="F45" s="40"/>
      <c r="G45" s="40">
        <f t="shared" si="0"/>
        <v>0</v>
      </c>
      <c r="H45" s="152"/>
      <c r="I45" s="108" t="s">
        <v>221</v>
      </c>
    </row>
    <row r="46" spans="1:9" s="11" customFormat="1" ht="25.5" x14ac:dyDescent="0.2">
      <c r="A46" s="35">
        <v>37</v>
      </c>
      <c r="B46" s="36" t="s">
        <v>48</v>
      </c>
      <c r="C46" s="43" t="s">
        <v>87</v>
      </c>
      <c r="D46" s="39"/>
      <c r="E46" s="40">
        <f t="shared" si="1"/>
        <v>0</v>
      </c>
      <c r="F46" s="40"/>
      <c r="G46" s="40">
        <f t="shared" si="0"/>
        <v>0</v>
      </c>
      <c r="H46" s="20"/>
      <c r="I46" s="51" t="s">
        <v>221</v>
      </c>
    </row>
    <row r="47" spans="1:9" s="11" customFormat="1" ht="29.25" customHeight="1" x14ac:dyDescent="0.2">
      <c r="A47" s="35">
        <v>38</v>
      </c>
      <c r="B47" s="36" t="s">
        <v>49</v>
      </c>
      <c r="C47" s="43" t="s">
        <v>86</v>
      </c>
      <c r="D47" s="39"/>
      <c r="E47" s="40">
        <f t="shared" si="1"/>
        <v>1</v>
      </c>
      <c r="F47" s="40"/>
      <c r="G47" s="40">
        <f t="shared" si="0"/>
        <v>1</v>
      </c>
      <c r="H47" s="20" t="s">
        <v>319</v>
      </c>
      <c r="I47" s="108" t="s">
        <v>190</v>
      </c>
    </row>
    <row r="48" spans="1:9" s="11" customFormat="1" ht="23.25" customHeight="1" x14ac:dyDescent="0.2">
      <c r="A48" s="35">
        <v>39</v>
      </c>
      <c r="B48" s="36" t="s">
        <v>50</v>
      </c>
      <c r="C48" s="43" t="s">
        <v>86</v>
      </c>
      <c r="D48" s="39"/>
      <c r="E48" s="40">
        <f t="shared" si="1"/>
        <v>1</v>
      </c>
      <c r="F48" s="40"/>
      <c r="G48" s="40">
        <f t="shared" si="0"/>
        <v>1</v>
      </c>
      <c r="H48" s="150" t="s">
        <v>322</v>
      </c>
      <c r="I48" s="53"/>
    </row>
    <row r="49" spans="1:9" s="11" customFormat="1" ht="25.5" x14ac:dyDescent="0.2">
      <c r="A49" s="35">
        <v>40</v>
      </c>
      <c r="B49" s="36" t="s">
        <v>51</v>
      </c>
      <c r="C49" s="43" t="s">
        <v>87</v>
      </c>
      <c r="D49" s="39"/>
      <c r="E49" s="40">
        <f t="shared" si="1"/>
        <v>0</v>
      </c>
      <c r="F49" s="40"/>
      <c r="G49" s="40">
        <f t="shared" si="0"/>
        <v>0</v>
      </c>
      <c r="H49" s="110"/>
      <c r="I49" s="51" t="s">
        <v>221</v>
      </c>
    </row>
    <row r="50" spans="1:9" s="10" customFormat="1" ht="25.5" x14ac:dyDescent="0.2">
      <c r="A50" s="35">
        <v>41</v>
      </c>
      <c r="B50" s="36" t="s">
        <v>52</v>
      </c>
      <c r="C50" s="43" t="s">
        <v>86</v>
      </c>
      <c r="D50" s="39"/>
      <c r="E50" s="40">
        <f t="shared" si="1"/>
        <v>1</v>
      </c>
      <c r="F50" s="40"/>
      <c r="G50" s="40">
        <f t="shared" si="0"/>
        <v>1</v>
      </c>
      <c r="H50" s="150" t="s">
        <v>330</v>
      </c>
      <c r="I50" s="108"/>
    </row>
    <row r="51" spans="1:9" x14ac:dyDescent="0.2">
      <c r="A51" s="56"/>
      <c r="B51" s="11"/>
      <c r="C51" s="11"/>
      <c r="D51" s="11"/>
      <c r="E51" s="122"/>
      <c r="F51" s="122"/>
      <c r="G51" s="122"/>
      <c r="H51" s="96"/>
    </row>
    <row r="52" spans="1:9" x14ac:dyDescent="0.2">
      <c r="H52" s="96"/>
    </row>
    <row r="53" spans="1:9" x14ac:dyDescent="0.2">
      <c r="A53" s="95"/>
      <c r="B53" s="61"/>
      <c r="C53" s="61"/>
      <c r="D53" s="61"/>
      <c r="E53" s="62"/>
      <c r="F53" s="62"/>
      <c r="G53" s="62"/>
      <c r="H53" s="119"/>
      <c r="I53" s="62"/>
    </row>
    <row r="54" spans="1:9" x14ac:dyDescent="0.2">
      <c r="H54" s="96"/>
    </row>
    <row r="57" spans="1:9" x14ac:dyDescent="0.2">
      <c r="A57" s="95"/>
      <c r="B57" s="61"/>
      <c r="C57" s="61"/>
      <c r="D57" s="61"/>
      <c r="E57" s="62"/>
      <c r="F57" s="62"/>
      <c r="G57" s="62"/>
      <c r="H57" s="62"/>
      <c r="I57" s="62"/>
    </row>
    <row r="60" spans="1:9" x14ac:dyDescent="0.2">
      <c r="A60" s="95"/>
      <c r="B60" s="61"/>
      <c r="C60" s="61"/>
      <c r="D60" s="61"/>
      <c r="E60" s="62"/>
      <c r="F60" s="62"/>
      <c r="G60" s="62"/>
      <c r="H60" s="62"/>
      <c r="I60" s="62"/>
    </row>
    <row r="64" spans="1:9" x14ac:dyDescent="0.2">
      <c r="A64" s="95"/>
      <c r="B64" s="61"/>
      <c r="C64" s="61"/>
      <c r="D64" s="61"/>
      <c r="E64" s="62"/>
      <c r="F64" s="62"/>
      <c r="G64" s="62"/>
      <c r="H64" s="62"/>
      <c r="I64" s="62"/>
    </row>
    <row r="67" spans="1:9" x14ac:dyDescent="0.2">
      <c r="A67" s="95"/>
      <c r="B67" s="61"/>
      <c r="C67" s="61"/>
      <c r="D67" s="61"/>
      <c r="E67" s="62"/>
      <c r="F67" s="62"/>
      <c r="G67" s="62"/>
      <c r="H67" s="62"/>
      <c r="I67" s="62"/>
    </row>
    <row r="71" spans="1:9" x14ac:dyDescent="0.2">
      <c r="A71" s="95"/>
      <c r="B71" s="61"/>
      <c r="C71" s="61"/>
      <c r="D71" s="61"/>
      <c r="E71" s="62"/>
      <c r="F71" s="62"/>
      <c r="G71" s="62"/>
      <c r="H71" s="62"/>
      <c r="I71" s="62"/>
    </row>
  </sheetData>
  <mergeCells count="9">
    <mergeCell ref="A3:I3"/>
    <mergeCell ref="A4:A6"/>
    <mergeCell ref="D4:D6"/>
    <mergeCell ref="E4:G4"/>
    <mergeCell ref="H4:H6"/>
    <mergeCell ref="I4:I6"/>
    <mergeCell ref="B5:B6"/>
    <mergeCell ref="E5:E6"/>
    <mergeCell ref="G5:G6"/>
  </mergeCells>
  <dataValidations count="3">
    <dataValidation type="list" allowBlank="1" showInputMessage="1" showErrorMessage="1" sqref="F14">
      <formula1 xml:space="preserve"> Формат</formula1>
    </dataValidation>
    <dataValidation type="list" allowBlank="1" showInputMessage="1" showErrorMessage="1" sqref="F15:F50 F8:F12">
      <formula1>Формат</formula1>
    </dataValidation>
    <dataValidation type="list" allowBlank="1" showInputMessage="1" showErrorMessage="1" sqref="C8:C12 C14:C50">
      <formula1>$C$5:$C$6</formula1>
    </dataValidation>
  </dataValidations>
  <hyperlinks>
    <hyperlink ref="H15" r:id="rId1"/>
    <hyperlink ref="H24" r:id="rId2"/>
  </hyperlinks>
  <pageMargins left="0.31496062992125984" right="0.31496062992125984" top="0.35433070866141736" bottom="0.35433070866141736" header="0.31496062992125984" footer="0.11811023622047245"/>
  <pageSetup paperSize="9" scale="55" fitToHeight="0" orientation="landscape" r:id="rId3"/>
  <rowBreaks count="1" manualBreakCount="1">
    <brk id="3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19</vt:i4>
      </vt:variant>
    </vt:vector>
  </HeadingPairs>
  <TitlesOfParts>
    <vt:vector size="27"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2026-02-26T13:53:23Z</cp:lastPrinted>
  <dcterms:created xsi:type="dcterms:W3CDTF">2021-02-11T13:21:47Z</dcterms:created>
  <dcterms:modified xsi:type="dcterms:W3CDTF">2026-02-26T13:53:23Z</dcterms:modified>
</cp:coreProperties>
</file>