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455" yWindow="705" windowWidth="26100" windowHeight="7440" tabRatio="604"/>
  </bookViews>
  <sheets>
    <sheet name="2025" sheetId="1" r:id="rId1"/>
  </sheets>
  <definedNames>
    <definedName name="_xlnm._FilterDatabase" localSheetId="0" hidden="1">'2025'!$H$1:$H$278</definedName>
    <definedName name="Z_2505F84B_EDD5_43D7_8CE7_AFF925DFBFF7_.wvu.Cols" localSheetId="0" hidden="1">'2025'!#REF!</definedName>
    <definedName name="Z_2505F84B_EDD5_43D7_8CE7_AFF925DFBFF7_.wvu.PrintArea" localSheetId="0" hidden="1">'2025'!$B$1:$H$230</definedName>
    <definedName name="Z_2505F84B_EDD5_43D7_8CE7_AFF925DFBFF7_.wvu.PrintTitles" localSheetId="0" hidden="1">'2025'!$B:$B,'2025'!$3:$6</definedName>
    <definedName name="Z_2505F84B_EDD5_43D7_8CE7_AFF925DFBFF7_.wvu.Rows" localSheetId="0" hidden="1">'2025'!#REF!,'2025'!$6:$6,'2025'!#REF!,'2025'!#REF!,'2025'!#REF!,'2025'!#REF!</definedName>
    <definedName name="Z_9D015A7B_71BF_4A38_92C8_CCD8973F5CA0_.wvu.Cols" localSheetId="0" hidden="1">'2025'!#REF!,'2025'!#REF!</definedName>
    <definedName name="Z_9D015A7B_71BF_4A38_92C8_CCD8973F5CA0_.wvu.FilterData" localSheetId="0" hidden="1">'2025'!$B$6:$H$230</definedName>
    <definedName name="Z_9D015A7B_71BF_4A38_92C8_CCD8973F5CA0_.wvu.PrintArea" localSheetId="0" hidden="1">'2025'!#REF!</definedName>
    <definedName name="Z_9D015A7B_71BF_4A38_92C8_CCD8973F5CA0_.wvu.PrintTitles" localSheetId="0" hidden="1">'2025'!$B:$B,'2025'!$3:$6</definedName>
    <definedName name="Z_9D015A7B_71BF_4A38_92C8_CCD8973F5CA0_.wvu.Rows" localSheetId="0" hidden="1">'2025'!#REF!</definedName>
    <definedName name="_xlnm.Print_Titles" localSheetId="0">'2025'!$B:$B,'2025'!$3:$5</definedName>
    <definedName name="_xlnm.Print_Area" localSheetId="0">'2025'!$A$1:$H$257</definedName>
  </definedNames>
  <calcPr calcId="144525" iterate="1"/>
</workbook>
</file>

<file path=xl/calcChain.xml><?xml version="1.0" encoding="utf-8"?>
<calcChain xmlns="http://schemas.openxmlformats.org/spreadsheetml/2006/main">
  <c r="E79" i="1" l="1"/>
  <c r="D79" i="1"/>
  <c r="H9" i="1"/>
  <c r="H10" i="1"/>
  <c r="H11" i="1"/>
  <c r="H12" i="1"/>
  <c r="H13" i="1"/>
  <c r="H18" i="1"/>
  <c r="H19" i="1"/>
  <c r="H20" i="1"/>
  <c r="H21" i="1"/>
  <c r="H22" i="1"/>
  <c r="H23" i="1"/>
  <c r="H24" i="1"/>
  <c r="H26" i="1"/>
  <c r="H27" i="1"/>
  <c r="H34" i="1"/>
  <c r="H35" i="1"/>
  <c r="H36" i="1"/>
  <c r="H37" i="1"/>
  <c r="H38" i="1"/>
  <c r="H39" i="1"/>
  <c r="H40" i="1"/>
  <c r="H41" i="1"/>
  <c r="H42" i="1"/>
  <c r="H43" i="1"/>
  <c r="H44" i="1"/>
  <c r="H45" i="1"/>
  <c r="H47" i="1"/>
  <c r="H48" i="1"/>
  <c r="H49" i="1"/>
  <c r="H55" i="1"/>
  <c r="H56" i="1"/>
  <c r="H58" i="1"/>
  <c r="H59" i="1"/>
  <c r="H60" i="1"/>
  <c r="H61" i="1"/>
  <c r="H62" i="1"/>
  <c r="H63" i="1"/>
  <c r="H64" i="1"/>
  <c r="H65" i="1"/>
  <c r="H66" i="1"/>
  <c r="H68" i="1"/>
  <c r="H69" i="1"/>
  <c r="H71" i="1"/>
  <c r="H72" i="1"/>
  <c r="H73" i="1"/>
  <c r="H74" i="1"/>
  <c r="H76" i="1"/>
  <c r="H77" i="1"/>
  <c r="H78" i="1"/>
  <c r="H79" i="1"/>
  <c r="H80" i="1"/>
  <c r="H81" i="1"/>
  <c r="H83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7" i="1"/>
  <c r="H108" i="1"/>
  <c r="H109" i="1"/>
  <c r="H110" i="1"/>
  <c r="H111" i="1"/>
  <c r="H112" i="1"/>
  <c r="H114" i="1"/>
  <c r="H116" i="1"/>
  <c r="H117" i="1"/>
  <c r="H118" i="1"/>
  <c r="H119" i="1"/>
  <c r="H120" i="1"/>
  <c r="H122" i="1"/>
  <c r="H124" i="1"/>
  <c r="H125" i="1"/>
  <c r="H126" i="1"/>
  <c r="H127" i="1"/>
  <c r="H129" i="1"/>
  <c r="H130" i="1"/>
  <c r="H131" i="1"/>
  <c r="H133" i="1"/>
  <c r="H134" i="1"/>
  <c r="H135" i="1"/>
  <c r="H136" i="1"/>
  <c r="H137" i="1"/>
  <c r="H138" i="1"/>
  <c r="H140" i="1"/>
  <c r="H143" i="1"/>
  <c r="H144" i="1"/>
  <c r="H145" i="1"/>
  <c r="H146" i="1"/>
  <c r="H147" i="1"/>
  <c r="H148" i="1"/>
  <c r="H150" i="1"/>
  <c r="H151" i="1"/>
  <c r="H153" i="1"/>
  <c r="H154" i="1"/>
  <c r="H157" i="1"/>
  <c r="H161" i="1"/>
  <c r="H162" i="1"/>
  <c r="H163" i="1"/>
  <c r="H164" i="1"/>
  <c r="H165" i="1"/>
  <c r="H166" i="1"/>
  <c r="H167" i="1"/>
  <c r="H168" i="1"/>
  <c r="H169" i="1"/>
  <c r="H170" i="1"/>
  <c r="H171" i="1"/>
  <c r="H173" i="1"/>
  <c r="H174" i="1"/>
  <c r="H175" i="1"/>
  <c r="H176" i="1"/>
  <c r="H179" i="1"/>
  <c r="H180" i="1"/>
  <c r="H181" i="1"/>
  <c r="H182" i="1"/>
  <c r="H187" i="1"/>
  <c r="H188" i="1"/>
  <c r="H189" i="1"/>
  <c r="H191" i="1"/>
  <c r="H192" i="1"/>
  <c r="H195" i="1"/>
  <c r="H196" i="1"/>
  <c r="H197" i="1"/>
  <c r="H198" i="1"/>
  <c r="H201" i="1"/>
  <c r="H202" i="1"/>
  <c r="H205" i="1"/>
  <c r="H206" i="1"/>
  <c r="H208" i="1"/>
  <c r="H209" i="1"/>
  <c r="H210" i="1"/>
  <c r="H213" i="1"/>
  <c r="H214" i="1"/>
  <c r="H215" i="1"/>
  <c r="H217" i="1"/>
  <c r="H219" i="1"/>
  <c r="H220" i="1"/>
  <c r="H221" i="1"/>
  <c r="H223" i="1"/>
  <c r="H224" i="1"/>
  <c r="H225" i="1"/>
  <c r="H226" i="1"/>
  <c r="H227" i="1"/>
  <c r="H228" i="1"/>
  <c r="H229" i="1"/>
  <c r="H230" i="1"/>
  <c r="H232" i="1"/>
  <c r="H234" i="1"/>
  <c r="H235" i="1"/>
  <c r="H237" i="1"/>
  <c r="H239" i="1"/>
  <c r="H242" i="1"/>
  <c r="H245" i="1"/>
  <c r="H248" i="1"/>
  <c r="H249" i="1"/>
  <c r="H251" i="1"/>
  <c r="H7" i="1"/>
  <c r="H8" i="1"/>
  <c r="F29" i="1"/>
  <c r="F30" i="1"/>
  <c r="F31" i="1"/>
  <c r="F32" i="1"/>
  <c r="F33" i="1"/>
  <c r="F36" i="1"/>
  <c r="F37" i="1"/>
  <c r="F38" i="1"/>
  <c r="F39" i="1"/>
  <c r="F40" i="1"/>
  <c r="F41" i="1"/>
  <c r="F42" i="1"/>
  <c r="F43" i="1"/>
  <c r="F44" i="1"/>
  <c r="F45" i="1"/>
  <c r="F47" i="1"/>
  <c r="F48" i="1"/>
  <c r="F49" i="1"/>
  <c r="F50" i="1"/>
  <c r="F51" i="1"/>
  <c r="F52" i="1"/>
  <c r="F53" i="1"/>
  <c r="F57" i="1"/>
  <c r="F58" i="1"/>
  <c r="F59" i="1"/>
  <c r="F60" i="1"/>
  <c r="F61" i="1"/>
  <c r="F62" i="1"/>
  <c r="F63" i="1"/>
  <c r="F64" i="1"/>
  <c r="F65" i="1"/>
  <c r="F66" i="1"/>
  <c r="F68" i="1"/>
  <c r="F70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7" i="1"/>
  <c r="F113" i="1"/>
  <c r="F114" i="1"/>
  <c r="F115" i="1"/>
  <c r="F116" i="1"/>
  <c r="F118" i="1"/>
  <c r="F119" i="1"/>
  <c r="F120" i="1"/>
  <c r="F122" i="1"/>
  <c r="F123" i="1"/>
  <c r="F125" i="1"/>
  <c r="F126" i="1"/>
  <c r="F127" i="1"/>
  <c r="F128" i="1"/>
  <c r="F131" i="1"/>
  <c r="F133" i="1"/>
  <c r="F134" i="1"/>
  <c r="F139" i="1"/>
  <c r="F141" i="1"/>
  <c r="F142" i="1"/>
  <c r="F143" i="1"/>
  <c r="F144" i="1"/>
  <c r="F145" i="1"/>
  <c r="F147" i="1"/>
  <c r="F148" i="1"/>
  <c r="F150" i="1"/>
  <c r="F151" i="1"/>
  <c r="F152" i="1"/>
  <c r="F153" i="1"/>
  <c r="F154" i="1"/>
  <c r="F155" i="1"/>
  <c r="F156" i="1"/>
  <c r="F157" i="1"/>
  <c r="F158" i="1"/>
  <c r="F159" i="1"/>
  <c r="F160" i="1"/>
  <c r="F168" i="1"/>
  <c r="F169" i="1"/>
  <c r="F170" i="1"/>
  <c r="F171" i="1"/>
  <c r="F172" i="1"/>
  <c r="F173" i="1"/>
  <c r="F174" i="1"/>
  <c r="F175" i="1"/>
  <c r="F176" i="1"/>
  <c r="F178" i="1"/>
  <c r="F179" i="1"/>
  <c r="F183" i="1"/>
  <c r="F185" i="1"/>
  <c r="F186" i="1"/>
  <c r="F187" i="1"/>
  <c r="F188" i="1"/>
  <c r="F189" i="1"/>
  <c r="F191" i="1"/>
  <c r="F192" i="1"/>
  <c r="F194" i="1"/>
  <c r="F198" i="1"/>
  <c r="F199" i="1"/>
  <c r="F200" i="1"/>
  <c r="F201" i="1"/>
  <c r="F202" i="1"/>
  <c r="F203" i="1"/>
  <c r="F205" i="1"/>
  <c r="F206" i="1"/>
  <c r="F208" i="1"/>
  <c r="F209" i="1"/>
  <c r="F210" i="1"/>
  <c r="F211" i="1"/>
  <c r="F213" i="1"/>
  <c r="F214" i="1"/>
  <c r="F215" i="1"/>
  <c r="F216" i="1"/>
  <c r="F217" i="1"/>
  <c r="F219" i="1"/>
  <c r="F220" i="1"/>
  <c r="F222" i="1"/>
  <c r="F223" i="1"/>
  <c r="F224" i="1"/>
  <c r="F225" i="1"/>
  <c r="F226" i="1"/>
  <c r="F227" i="1"/>
  <c r="F228" i="1"/>
  <c r="F229" i="1"/>
  <c r="F230" i="1"/>
  <c r="F231" i="1"/>
  <c r="F232" i="1"/>
  <c r="F234" i="1"/>
  <c r="F235" i="1"/>
  <c r="F237" i="1"/>
  <c r="F240" i="1"/>
  <c r="F241" i="1"/>
  <c r="F242" i="1"/>
  <c r="F244" i="1"/>
  <c r="F245" i="1"/>
  <c r="F247" i="1"/>
  <c r="F249" i="1"/>
  <c r="F250" i="1"/>
  <c r="F251" i="1"/>
  <c r="F253" i="1"/>
  <c r="F7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7" i="1"/>
  <c r="F8" i="1"/>
  <c r="C207" i="1" l="1"/>
  <c r="C177" i="1"/>
  <c r="G177" i="1"/>
  <c r="D177" i="1"/>
  <c r="E177" i="1"/>
  <c r="C149" i="1"/>
  <c r="C132" i="1"/>
  <c r="G79" i="1"/>
  <c r="C79" i="1"/>
  <c r="C67" i="1"/>
  <c r="C46" i="1"/>
  <c r="C28" i="1"/>
  <c r="H177" i="1" l="1"/>
  <c r="F177" i="1"/>
  <c r="C7" i="1"/>
  <c r="D7" i="1"/>
  <c r="E7" i="1"/>
  <c r="G7" i="1"/>
  <c r="D28" i="1"/>
  <c r="E28" i="1"/>
  <c r="G28" i="1"/>
  <c r="D46" i="1"/>
  <c r="E46" i="1"/>
  <c r="G46" i="1"/>
  <c r="D67" i="1"/>
  <c r="E67" i="1"/>
  <c r="G67" i="1"/>
  <c r="C106" i="1"/>
  <c r="D106" i="1"/>
  <c r="E106" i="1"/>
  <c r="G106" i="1"/>
  <c r="C121" i="1"/>
  <c r="D121" i="1"/>
  <c r="E121" i="1"/>
  <c r="G121" i="1"/>
  <c r="D132" i="1"/>
  <c r="E132" i="1"/>
  <c r="G132" i="1"/>
  <c r="D149" i="1"/>
  <c r="E149" i="1"/>
  <c r="G149" i="1"/>
  <c r="C190" i="1"/>
  <c r="D190" i="1"/>
  <c r="E190" i="1"/>
  <c r="G190" i="1"/>
  <c r="C193" i="1"/>
  <c r="D193" i="1"/>
  <c r="E193" i="1"/>
  <c r="G193" i="1"/>
  <c r="C204" i="1"/>
  <c r="D204" i="1"/>
  <c r="E204" i="1"/>
  <c r="G204" i="1"/>
  <c r="D207" i="1"/>
  <c r="E207" i="1"/>
  <c r="G207" i="1"/>
  <c r="C212" i="1"/>
  <c r="D212" i="1"/>
  <c r="E212" i="1"/>
  <c r="G212" i="1"/>
  <c r="C218" i="1"/>
  <c r="D218" i="1"/>
  <c r="E218" i="1"/>
  <c r="G218" i="1"/>
  <c r="C233" i="1"/>
  <c r="D233" i="1"/>
  <c r="E233" i="1"/>
  <c r="G233" i="1"/>
  <c r="C238" i="1"/>
  <c r="D238" i="1"/>
  <c r="E238" i="1"/>
  <c r="G238" i="1"/>
  <c r="C243" i="1"/>
  <c r="D243" i="1"/>
  <c r="E243" i="1"/>
  <c r="G243" i="1"/>
  <c r="C246" i="1"/>
  <c r="D246" i="1"/>
  <c r="E246" i="1"/>
  <c r="G246" i="1"/>
  <c r="H246" i="1" l="1"/>
  <c r="F246" i="1"/>
  <c r="F243" i="1"/>
  <c r="H238" i="1"/>
  <c r="F238" i="1"/>
  <c r="H233" i="1"/>
  <c r="F233" i="1"/>
  <c r="H218" i="1"/>
  <c r="F218" i="1"/>
  <c r="F212" i="1"/>
  <c r="H212" i="1"/>
  <c r="H207" i="1"/>
  <c r="F207" i="1"/>
  <c r="H204" i="1"/>
  <c r="F204" i="1"/>
  <c r="F193" i="1"/>
  <c r="H190" i="1"/>
  <c r="F190" i="1"/>
  <c r="F149" i="1"/>
  <c r="H149" i="1"/>
  <c r="H132" i="1"/>
  <c r="F132" i="1"/>
  <c r="H121" i="1"/>
  <c r="F121" i="1"/>
  <c r="H106" i="1"/>
  <c r="F106" i="1"/>
  <c r="H67" i="1"/>
  <c r="F67" i="1"/>
  <c r="H46" i="1"/>
  <c r="F46" i="1"/>
  <c r="H28" i="1"/>
  <c r="F28" i="1"/>
  <c r="D252" i="1"/>
  <c r="D254" i="1" s="1"/>
  <c r="G252" i="1"/>
  <c r="G254" i="1" s="1"/>
  <c r="E252" i="1"/>
  <c r="C252" i="1"/>
  <c r="C254" i="1" s="1"/>
  <c r="E254" i="1" l="1"/>
  <c r="H252" i="1"/>
  <c r="F252" i="1"/>
  <c r="H254" i="1" l="1"/>
  <c r="F254" i="1"/>
</calcChain>
</file>

<file path=xl/sharedStrings.xml><?xml version="1.0" encoding="utf-8"?>
<sst xmlns="http://schemas.openxmlformats.org/spreadsheetml/2006/main" count="507" uniqueCount="488">
  <si>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</si>
  <si>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</si>
  <si>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</si>
  <si>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</si>
  <si>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</si>
  <si>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</si>
  <si>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</si>
  <si>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</si>
  <si>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</si>
  <si>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</si>
  <si>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</si>
  <si>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</si>
  <si>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</si>
  <si>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</si>
  <si>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</si>
  <si>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</si>
  <si>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</si>
  <si>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</si>
  <si>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</si>
  <si>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</si>
  <si>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</si>
  <si>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</si>
  <si>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</si>
  <si>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</si>
  <si>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</si>
  <si>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</si>
  <si>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</si>
  <si>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</si>
  <si>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</si>
  <si>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</si>
  <si>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</si>
  <si>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</si>
  <si>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</si>
  <si>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</si>
  <si>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</si>
  <si>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</si>
  <si>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</si>
  <si>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</si>
  <si>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</si>
  <si>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</si>
  <si>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</si>
  <si>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</si>
  <si>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</si>
  <si>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</si>
  <si>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</si>
  <si>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</si>
  <si>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</si>
  <si>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</si>
  <si>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</si>
  <si>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</si>
  <si>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</si>
  <si>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</si>
  <si>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</si>
  <si>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</si>
  <si>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</si>
  <si>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</si>
  <si>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</si>
  <si>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</si>
  <si>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</si>
  <si>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</si>
  <si>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</si>
  <si>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</si>
  <si>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</si>
  <si>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</si>
  <si>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</si>
  <si>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</si>
  <si>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</si>
  <si>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</si>
  <si>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</si>
  <si>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</si>
  <si>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</si>
  <si>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</si>
  <si>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</si>
  <si>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</si>
  <si>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</si>
  <si>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</si>
  <si>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</si>
  <si>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</si>
  <si>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</si>
  <si>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</si>
  <si>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</si>
  <si>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</si>
  <si>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</si>
  <si>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</si>
  <si>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</si>
  <si>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</si>
  <si>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</si>
  <si>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</si>
  <si>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</si>
  <si>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</si>
  <si>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</si>
  <si>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</si>
  <si>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</si>
  <si>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</si>
  <si>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</si>
  <si>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</si>
  <si>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</si>
  <si>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</si>
  <si>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</si>
  <si>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</si>
  <si>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</si>
  <si>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</si>
  <si>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</si>
  <si>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</si>
  <si>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</si>
  <si>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</si>
  <si>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</si>
  <si>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</si>
  <si>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</si>
  <si>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</si>
  <si>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</si>
  <si>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</si>
  <si>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</si>
  <si>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</si>
  <si>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</si>
  <si>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</si>
  <si>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</si>
  <si>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</si>
  <si>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</si>
  <si>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</si>
  <si>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</si>
  <si>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</si>
  <si>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</si>
  <si>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</si>
  <si>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</si>
  <si>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</si>
  <si>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</si>
  <si>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</si>
  <si>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</si>
  <si>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</si>
  <si>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</si>
  <si>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</si>
  <si>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</si>
  <si>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</si>
  <si>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</si>
  <si>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</si>
  <si>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</si>
  <si>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</si>
  <si>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</si>
  <si>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</si>
  <si>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</si>
  <si>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</si>
  <si>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</si>
  <si>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</si>
  <si>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</si>
  <si>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</si>
  <si>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</si>
  <si>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</si>
  <si>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</si>
  <si>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</si>
  <si>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</si>
  <si>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</si>
  <si>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</si>
  <si>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</si>
  <si>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</si>
  <si>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</si>
  <si>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</si>
  <si>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</si>
  <si>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</si>
  <si>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</si>
  <si>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</si>
  <si>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</si>
  <si>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</si>
  <si>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</si>
  <si>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</si>
  <si>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</si>
  <si>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</si>
  <si>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</si>
  <si>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</si>
  <si>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</si>
  <si>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</si>
  <si>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</si>
  <si>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</si>
  <si>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</si>
  <si>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</si>
  <si>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</si>
  <si>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</si>
  <si>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</si>
  <si>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</si>
  <si>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</si>
  <si>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</si>
  <si>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</si>
  <si>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</si>
  <si>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</si>
  <si>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</si>
  <si>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</si>
  <si>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</si>
  <si>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</si>
  <si>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</si>
  <si>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</si>
  <si>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</si>
  <si>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</si>
  <si>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</si>
  <si>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</si>
  <si>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</si>
  <si>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</si>
  <si>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</si>
  <si>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</si>
  <si>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</si>
  <si>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</si>
  <si>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</si>
  <si>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</si>
  <si>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</si>
  <si>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</si>
  <si>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</si>
  <si>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</si>
  <si>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</si>
  <si>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</si>
  <si>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</si>
  <si>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</si>
  <si>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</si>
  <si>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</si>
  <si>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</si>
  <si>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</si>
  <si>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</si>
  <si>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</si>
  <si>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</si>
  <si>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</si>
  <si>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</si>
  <si>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</si>
  <si>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</si>
  <si>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</si>
  <si>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</si>
  <si>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</si>
  <si>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</si>
  <si>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</si>
  <si>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</si>
  <si>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</si>
  <si>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</si>
  <si>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</si>
  <si>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</si>
  <si>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</si>
  <si>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</si>
  <si>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</si>
  <si>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</si>
  <si>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5910300000</t>
  </si>
  <si>
    <t>591N100000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</si>
  <si>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</si>
  <si>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</si>
  <si>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</si>
  <si>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</si>
  <si>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</si>
  <si>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</si>
  <si>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</si>
  <si>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</si>
  <si>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</si>
  <si>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</si>
  <si>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</si>
  <si>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</si>
  <si>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</si>
  <si>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</si>
  <si>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</si>
  <si>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</si>
  <si>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</si>
  <si>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</si>
  <si>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</si>
  <si>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</si>
  <si>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</si>
  <si>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</si>
  <si>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</si>
  <si>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</si>
  <si>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</si>
  <si>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</si>
  <si>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</si>
  <si>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</si>
  <si>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</si>
  <si>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</si>
  <si>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</si>
  <si>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</si>
  <si>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</si>
  <si>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</si>
  <si>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</si>
  <si>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</si>
  <si>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</si>
  <si>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</si>
  <si>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</si>
  <si>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</si>
  <si>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</si>
  <si>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</si>
  <si>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</si>
  <si>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</si>
  <si>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</si>
  <si>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</si>
  <si>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</si>
  <si>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</si>
  <si>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</si>
  <si>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</si>
  <si>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</si>
  <si>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</si>
  <si>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</si>
  <si>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</si>
  <si>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</si>
  <si>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</si>
  <si>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</si>
  <si>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</si>
  <si>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</si>
  <si>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</si>
  <si>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</si>
  <si>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</si>
  <si>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</si>
  <si>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</si>
  <si>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</si>
  <si>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</si>
  <si>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</si>
  <si>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</si>
  <si>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</si>
  <si>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</si>
  <si>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</si>
  <si>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</si>
  <si>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</si>
  <si>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</si>
  <si>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</si>
  <si>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</si>
  <si>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</si>
  <si>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</si>
  <si>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</si>
  <si>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</si>
  <si>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</si>
  <si>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</si>
  <si>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</si>
  <si>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</si>
  <si>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</si>
  <si>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</si>
  <si>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</si>
  <si>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</si>
  <si>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</si>
  <si>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</si>
  <si>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</si>
  <si>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</si>
  <si>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</si>
  <si>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</si>
  <si>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</si>
  <si>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</si>
  <si>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</si>
  <si>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</si>
  <si>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</si>
  <si>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</si>
  <si>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</si>
  <si>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</si>
  <si>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</si>
  <si>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</si>
  <si>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</si>
  <si>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</si>
  <si>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</si>
  <si>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</si>
  <si>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</si>
  <si>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</si>
  <si>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</si>
  <si>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</si>
  <si>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</si>
  <si>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</si>
  <si>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</si>
  <si>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</si>
  <si>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</si>
  <si>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</si>
  <si>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</si>
  <si>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</si>
  <si>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</si>
  <si>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</si>
  <si>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</si>
  <si>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</si>
  <si>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</si>
  <si>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</si>
  <si>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</si>
  <si>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</si>
  <si>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</si>
  <si>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</si>
  <si>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</si>
  <si>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</si>
  <si>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</si>
  <si>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</si>
  <si>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</si>
  <si>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</si>
  <si>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</si>
  <si>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</si>
  <si>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</si>
  <si>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</si>
  <si>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</si>
  <si>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</si>
  <si>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</si>
  <si>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</si>
  <si>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</si>
  <si>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</si>
  <si>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</si>
  <si>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</si>
  <si>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</si>
  <si>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</si>
  <si>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</si>
  <si>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</si>
  <si>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</si>
  <si>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</si>
  <si>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</si>
  <si>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</si>
  <si>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</si>
  <si>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</si>
  <si>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</si>
  <si>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</si>
  <si>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</si>
  <si>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</si>
  <si>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</si>
  <si>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</si>
  <si>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</si>
  <si>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</si>
  <si>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</si>
  <si>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</si>
  <si>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</si>
  <si>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</si>
  <si>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на 1 января 2025 года</t>
  </si>
  <si>
    <t>на 1 января 2026 года</t>
  </si>
  <si>
    <t>*  в соответствии с Законом Саратовской области «Об областном бюджете на 2025 год и на плановый период 2026 и 2027 годов» в редакции от 18.12.2025 года</t>
  </si>
  <si>
    <t>Региональный проект «Все лучшее детям»</t>
  </si>
  <si>
    <t>511Ю400000</t>
  </si>
  <si>
    <t>Региональный проект «Педагоги и наставники»</t>
  </si>
  <si>
    <t>511Ю600000</t>
  </si>
  <si>
    <t>511Ю900000</t>
  </si>
  <si>
    <t>Региональный проект «Поддержка семьи»</t>
  </si>
  <si>
    <t>511Я100000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</si>
  <si>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</si>
  <si>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Региональный проект «Многодетная семья»</t>
  </si>
  <si>
    <t>521Я100000</t>
  </si>
  <si>
    <t>521Я200000</t>
  </si>
  <si>
    <t>Региональный проект «Старшее поколение»</t>
  </si>
  <si>
    <t>521Я400000</t>
  </si>
  <si>
    <t>Региональный проект «Расселение многоквартирных домов, находящихся под угрозой обрушения»</t>
  </si>
  <si>
    <t>Региональный проект «Инфраструктурные проекты (мероприятия) в сфере жилищно-коммунального хозяйства»</t>
  </si>
  <si>
    <t>Региональный проект «Модернизация коммунальной инфраструктуры»</t>
  </si>
  <si>
    <t>531И300000</t>
  </si>
  <si>
    <t>531Ч500000</t>
  </si>
  <si>
    <t>Региональный проект «Вода России»</t>
  </si>
  <si>
    <t>Региональный проект «Образование для рынка труда»</t>
  </si>
  <si>
    <t>541Л200000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</si>
  <si>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</si>
  <si>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</si>
  <si>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</si>
  <si>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Региональный проект «Создание номерного фонда, инфраструктуры и новых точек притяжения»</t>
  </si>
  <si>
    <t>551П100000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</si>
  <si>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</si>
  <si>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</si>
  <si>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</si>
  <si>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561Ю100000</t>
  </si>
  <si>
    <t>Региональный проект «Россия – страна возможностей»</t>
  </si>
  <si>
    <t>571Е400000</t>
  </si>
  <si>
    <t>Региональный проект «Кадры в агропромышленном комплексе»</t>
  </si>
  <si>
    <t>581М300000</t>
  </si>
  <si>
    <t>Региональный проект «Системные меры развития международной кооперации и экспорта»</t>
  </si>
  <si>
    <t>Региональный проект «Малое и среднее предпринимательство и поддержка индивидуальной предпринимательской инициативы»</t>
  </si>
  <si>
    <t>581Э100000</t>
  </si>
  <si>
    <t>Региональный проект «Производительность труда»</t>
  </si>
  <si>
    <t>581Э200000</t>
  </si>
  <si>
    <t>591Д100000</t>
  </si>
  <si>
    <t>Региональный проект «Борьба с гепатитом С и минимизация рисков распространения данного заболевания»</t>
  </si>
  <si>
    <t>591Д500000</t>
  </si>
  <si>
    <t>591Д600000</t>
  </si>
  <si>
    <t>Региональный проект «Совершенствование экстренной медицинской помощи»</t>
  </si>
  <si>
    <t>Региональный проект «Здоровье для каждого»</t>
  </si>
  <si>
    <t>591ДА00000</t>
  </si>
  <si>
    <t>Региональный проект «Медицинские кадры»</t>
  </si>
  <si>
    <t>591ДБ00000</t>
  </si>
  <si>
    <t>Региональный проект «Охрана материнства и детства»</t>
  </si>
  <si>
    <t>591Я300000</t>
  </si>
  <si>
    <r>
      <t xml:space="preserve">531И200000      </t>
    </r>
    <r>
      <rPr>
        <i/>
        <sz val="11"/>
        <rFont val="PT Astra Serif"/>
        <family val="1"/>
        <charset val="204"/>
      </rPr>
      <t>( в 2024 году - 531F100000)</t>
    </r>
  </si>
  <si>
    <r>
      <t xml:space="preserve">591Д200000      </t>
    </r>
    <r>
      <rPr>
        <i/>
        <sz val="11"/>
        <rFont val="PT Astra Serif"/>
        <family val="1"/>
        <charset val="204"/>
      </rPr>
      <t>(в 2024 году - 591N200000)</t>
    </r>
  </si>
  <si>
    <r>
      <t xml:space="preserve">591Д400000     </t>
    </r>
    <r>
      <rPr>
        <i/>
        <sz val="11"/>
        <rFont val="PT Astra Serif"/>
        <family val="1"/>
        <charset val="204"/>
      </rPr>
      <t>(в 2024 году - 5910200000)</t>
    </r>
  </si>
  <si>
    <r>
      <t xml:space="preserve">591Д700000        </t>
    </r>
    <r>
      <rPr>
        <i/>
        <sz val="11"/>
        <rFont val="PT Astra Serif"/>
        <family val="1"/>
        <charset val="204"/>
      </rPr>
      <t>(в 2024 году - 5913D00000)</t>
    </r>
  </si>
  <si>
    <t>Региональный проект «Развитие рынка газового моторного топлива в Саратовской области»</t>
  </si>
  <si>
    <r>
      <t xml:space="preserve">601И600000     </t>
    </r>
    <r>
      <rPr>
        <i/>
        <sz val="11"/>
        <rFont val="PT Astra Serif"/>
        <family val="1"/>
        <charset val="204"/>
      </rPr>
      <t>(в 2024 году - 601R700000)</t>
    </r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</si>
  <si>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</si>
  <si>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</si>
  <si>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</si>
  <si>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</si>
  <si>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2025–2027 годы»</t>
  </si>
  <si>
    <t>Региональный проект «Мы вместе (Воспитание гармонично развитой личности)»</t>
  </si>
  <si>
    <t>681Ю200000</t>
  </si>
  <si>
    <r>
      <t xml:space="preserve">691И400000    </t>
    </r>
    <r>
      <rPr>
        <i/>
        <sz val="11"/>
        <rFont val="PT Astra Serif"/>
        <family val="1"/>
        <charset val="204"/>
      </rPr>
      <t>(в 2024 году -691F200000)</t>
    </r>
  </si>
  <si>
    <t>в 4,7 раза</t>
  </si>
  <si>
    <t>в 1,6 раза</t>
  </si>
  <si>
    <t>в 2,2 раза</t>
  </si>
  <si>
    <t>в 2,4 раза</t>
  </si>
  <si>
    <t>в 1,7 раза</t>
  </si>
  <si>
    <t>в 2 раза</t>
  </si>
  <si>
    <t>в 4,6 раза</t>
  </si>
  <si>
    <t>в 5,8 раза</t>
  </si>
  <si>
    <t>в 1,8 раза</t>
  </si>
  <si>
    <t>в 3 раза</t>
  </si>
  <si>
    <t>в 2,6 раза</t>
  </si>
  <si>
    <t>в 2,8 раза</t>
  </si>
  <si>
    <t>в 1,5 раза</t>
  </si>
  <si>
    <t>в 1,9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</si>
</sst>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1"/>
      <name val="PT Astra Serif"/>
      <family val="1"/>
      <charset val="204"/>
    </font>
    <font>
      <i/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2"/>
      <color theme="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5" fontId="8" fillId="0" borderId="0" xfId="1" applyNumberFormat="1" applyFont="1" applyFill="1" applyBorder="1" applyAlignment="1">
      <alignment horizontal="center"/>
    </xf>
    <xf numFmtId="164" fontId="6" fillId="2" borderId="2" xfId="1" applyNumberFormat="1" applyFont="1" applyFill="1" applyBorder="1" applyAlignment="1">
      <alignment horizontal="center" vertical="center" wrapText="1"/>
    </xf>
    <xf numFmtId="166" fontId="6" fillId="3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center" vertical="center"/>
      <protection hidden="1"/>
    </xf>
    <xf numFmtId="166" fontId="7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6" fillId="3" borderId="2" xfId="1" applyNumberFormat="1" applyFont="1" applyFill="1" applyBorder="1" applyAlignment="1" applyProtection="1">
      <alignment vertical="center" wrapText="1"/>
      <protection hidden="1"/>
    </xf>
    <xf numFmtId="166" fontId="6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3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vertical="center"/>
    </xf>
    <xf numFmtId="166" fontId="6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0" xfId="1" applyFont="1" applyFill="1"/>
    <xf numFmtId="164" fontId="6" fillId="0" borderId="0" xfId="1" applyNumberFormat="1" applyFont="1" applyFill="1"/>
    <xf numFmtId="164" fontId="5" fillId="0" borderId="0" xfId="1" applyNumberFormat="1" applyFont="1" applyFill="1"/>
    <xf numFmtId="0" fontId="9" fillId="3" borderId="2" xfId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4" fontId="5" fillId="0" borderId="0" xfId="1" applyNumberFormat="1" applyFont="1" applyFill="1"/>
    <xf numFmtId="166" fontId="6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2" xfId="1" applyFont="1" applyFill="1" applyBorder="1" applyAlignment="1">
      <alignment horizontal="left" vertical="center" wrapText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 applyProtection="1">
      <alignment vertical="center" wrapText="1"/>
      <protection hidden="1"/>
    </xf>
    <xf numFmtId="164" fontId="7" fillId="0" borderId="2" xfId="1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Protection="1">
      <protection locked="0"/>
    </xf>
    <xf numFmtId="0" fontId="9" fillId="0" borderId="2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4" fontId="6" fillId="0" borderId="0" xfId="1" applyNumberFormat="1" applyFont="1" applyFill="1" applyAlignment="1">
      <alignment horizontal="center" vertical="center"/>
    </xf>
    <xf numFmtId="164" fontId="7" fillId="4" borderId="2" xfId="1" applyNumberFormat="1" applyFont="1" applyFill="1" applyBorder="1" applyAlignment="1" applyProtection="1">
      <alignment horizontal="center" vertical="center"/>
      <protection hidden="1"/>
    </xf>
    <xf numFmtId="164" fontId="7" fillId="0" borderId="2" xfId="1" applyNumberFormat="1" applyFont="1" applyFill="1" applyBorder="1" applyAlignment="1">
      <alignment horizontal="center"/>
    </xf>
    <xf numFmtId="0" fontId="10" fillId="0" borderId="0" xfId="0" applyFont="1"/>
    <xf numFmtId="166" fontId="7" fillId="4" borderId="2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2" xfId="0" applyFont="1" applyBorder="1" applyAlignment="1">
      <alignment horizontal="center"/>
    </xf>
    <xf numFmtId="0" fontId="6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vertical="top" wrapText="1"/>
    </xf>
    <xf numFmtId="0" fontId="9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/>
    </xf>
    <xf numFmtId="4" fontId="6" fillId="0" borderId="0" xfId="1" applyNumberFormat="1" applyFont="1" applyFill="1" applyAlignment="1">
      <alignment vertical="top" wrapText="1"/>
    </xf>
    <xf numFmtId="167" fontId="12" fillId="0" borderId="0" xfId="1" applyNumberFormat="1" applyFont="1" applyFill="1" applyAlignment="1">
      <alignment vertical="top" wrapText="1"/>
    </xf>
    <xf numFmtId="4" fontId="9" fillId="3" borderId="0" xfId="1" applyNumberFormat="1" applyFont="1" applyFill="1"/>
    <xf numFmtId="0" fontId="9" fillId="3" borderId="0" xfId="1" applyFont="1" applyFill="1"/>
    <xf numFmtId="0" fontId="9" fillId="0" borderId="0" xfId="1" applyFont="1" applyFill="1"/>
    <xf numFmtId="4" fontId="9" fillId="0" borderId="0" xfId="1" applyNumberFormat="1" applyFont="1" applyFill="1"/>
    <xf numFmtId="167" fontId="13" fillId="0" borderId="0" xfId="1" applyNumberFormat="1" applyFont="1" applyFill="1" applyAlignment="1">
      <alignment vertical="top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8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K10" sqref="K10"/>
    </sheetView>
  </sheetViews>
  <sheetFormatPr defaultColWidth="9" defaultRowHeight="15.75" x14ac:dyDescent="0.25"/>
  <cols>
    <col min="1" max="1" width="14.875" style="1" customWidth="1"/>
    <col min="2" max="2" width="98" style="14" customWidth="1"/>
    <col min="3" max="3" width="13.75" style="1" customWidth="1"/>
    <col min="4" max="4" width="13.875" style="1" customWidth="1"/>
    <col min="5" max="5" width="14.125" style="1" customWidth="1"/>
    <col min="6" max="6" width="12.25" style="1" customWidth="1"/>
    <col min="7" max="7" width="14.75" style="35" customWidth="1"/>
    <col min="8" max="8" width="19.125" style="1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44" t="s">
        <v>0</v>
      </c>
      <c r="B1" s="44"/>
      <c r="C1" s="44"/>
      <c r="D1" s="44"/>
      <c r="E1" s="44"/>
      <c r="F1" s="44"/>
      <c r="G1" s="44"/>
      <c r="H1" s="44"/>
    </row>
    <row r="2" spans="1:16" ht="24" customHeight="1" x14ac:dyDescent="0.3">
      <c r="B2" s="2"/>
      <c r="C2" s="3"/>
      <c r="D2" s="3"/>
      <c r="E2" s="3"/>
      <c r="F2" s="3"/>
      <c r="G2" s="34"/>
      <c r="H2" s="4" t="s">
        <v>1</v>
      </c>
    </row>
    <row r="3" spans="1:16" s="58" customFormat="1" ht="31.5" customHeight="1" x14ac:dyDescent="0.25">
      <c r="A3" s="45" t="s">
        <v>2</v>
      </c>
      <c r="B3" s="48" t="s">
        <v>3</v>
      </c>
      <c r="C3" s="51" t="s">
        <v>408</v>
      </c>
      <c r="D3" s="52"/>
      <c r="E3" s="52"/>
      <c r="F3" s="53"/>
      <c r="G3" s="5" t="s">
        <v>407</v>
      </c>
      <c r="H3" s="45" t="s">
        <v>4</v>
      </c>
    </row>
    <row r="4" spans="1:16" s="58" customFormat="1" ht="23.25" customHeight="1" x14ac:dyDescent="0.25">
      <c r="A4" s="46"/>
      <c r="B4" s="49"/>
      <c r="C4" s="51" t="s">
        <v>390</v>
      </c>
      <c r="D4" s="53"/>
      <c r="E4" s="45" t="s">
        <v>5</v>
      </c>
      <c r="F4" s="45" t="s">
        <v>391</v>
      </c>
      <c r="G4" s="55" t="s">
        <v>5</v>
      </c>
      <c r="H4" s="46"/>
    </row>
    <row r="5" spans="1:16" s="58" customFormat="1" ht="50.25" customHeight="1" x14ac:dyDescent="0.25">
      <c r="A5" s="47"/>
      <c r="B5" s="50"/>
      <c r="C5" s="33" t="s">
        <v>392</v>
      </c>
      <c r="D5" s="33" t="s">
        <v>393</v>
      </c>
      <c r="E5" s="47"/>
      <c r="F5" s="47"/>
      <c r="G5" s="56"/>
      <c r="H5" s="47"/>
      <c r="I5" s="59"/>
      <c r="J5" s="59"/>
      <c r="K5" s="59"/>
      <c r="L5" s="59"/>
      <c r="M5" s="59"/>
      <c r="N5" s="59"/>
      <c r="O5" s="59"/>
      <c r="P5" s="59"/>
    </row>
    <row r="6" spans="1:16" s="61" customFormat="1" ht="12.75" customHeight="1" x14ac:dyDescent="0.25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 t="s">
        <v>388</v>
      </c>
      <c r="G6" s="32">
        <v>7</v>
      </c>
      <c r="H6" s="32" t="s">
        <v>389</v>
      </c>
      <c r="I6" s="60"/>
      <c r="J6" s="60"/>
      <c r="K6" s="60"/>
      <c r="L6" s="60"/>
      <c r="M6" s="60"/>
      <c r="N6" s="60"/>
      <c r="O6" s="60"/>
      <c r="P6" s="60"/>
    </row>
    <row r="7" spans="1:16" x14ac:dyDescent="0.2">
      <c r="A7" s="10">
        <v>5100000000</v>
      </c>
      <c r="B7" s="9" t="s">
        <v>6</v>
      </c>
      <c r="C7" s="18">
        <f t="shared" ref="C7:F7" si="0">SUM(C8:C27)</f>
        <v>46699594.000000007</v>
      </c>
      <c r="D7" s="18">
        <f t="shared" si="0"/>
        <v>46699594.000000007</v>
      </c>
      <c r="E7" s="18">
        <f t="shared" si="0"/>
        <v>46465523.700000003</v>
      </c>
      <c r="F7" s="18">
        <f>E7/D7*100</f>
        <v>99.498774443306715</v>
      </c>
      <c r="G7" s="18">
        <f>SUM(G8:G27)</f>
        <v>44139760.200000003</v>
      </c>
      <c r="H7" s="18">
        <f>E7/G7*100</f>
        <v>105.26908956791297</v>
      </c>
      <c r="I7" s="62"/>
      <c r="J7" s="63"/>
      <c r="K7" s="59"/>
      <c r="L7" s="59"/>
      <c r="M7" s="59"/>
      <c r="N7" s="59"/>
      <c r="O7" s="59"/>
      <c r="P7" s="59"/>
    </row>
    <row r="8" spans="1:16" x14ac:dyDescent="0.2">
      <c r="A8" s="25" t="s">
        <v>35</v>
      </c>
      <c r="B8" s="23" t="s">
        <v>21</v>
      </c>
      <c r="C8" s="29">
        <v>2305979.2999999998</v>
      </c>
      <c r="D8" s="29">
        <v>2305979.2999999998</v>
      </c>
      <c r="E8" s="29">
        <v>2264140.2999999998</v>
      </c>
      <c r="F8" s="29">
        <f>E8/D8*100</f>
        <v>98.185629853659137</v>
      </c>
      <c r="G8" s="29">
        <v>3462918.5</v>
      </c>
      <c r="H8" s="29">
        <f>E8/G8*100</f>
        <v>65.382431033245496</v>
      </c>
      <c r="I8" s="59"/>
      <c r="J8" s="63"/>
      <c r="K8" s="59"/>
      <c r="L8" s="59"/>
      <c r="M8" s="59"/>
      <c r="N8" s="59"/>
      <c r="O8" s="59"/>
      <c r="P8" s="59"/>
    </row>
    <row r="9" spans="1:16" x14ac:dyDescent="0.2">
      <c r="A9" s="25" t="s">
        <v>396</v>
      </c>
      <c r="B9" s="23" t="s">
        <v>395</v>
      </c>
      <c r="C9" s="29"/>
      <c r="D9" s="29"/>
      <c r="E9" s="29"/>
      <c r="F9" s="29"/>
      <c r="G9" s="29">
        <v>54371.7</v>
      </c>
      <c r="H9" s="29">
        <f t="shared" ref="H9:H72" si="1">E9/G9*100</f>
        <v>0</v>
      </c>
      <c r="I9" s="59"/>
      <c r="J9" s="63"/>
      <c r="K9" s="59"/>
      <c r="L9" s="59"/>
      <c r="M9" s="59"/>
      <c r="N9" s="59"/>
      <c r="O9" s="59"/>
      <c r="P9" s="59"/>
    </row>
    <row r="10" spans="1:16" x14ac:dyDescent="0.2">
      <c r="A10" s="25" t="s">
        <v>36</v>
      </c>
      <c r="B10" s="23" t="s">
        <v>22</v>
      </c>
      <c r="C10" s="29"/>
      <c r="D10" s="29"/>
      <c r="E10" s="29"/>
      <c r="F10" s="29"/>
      <c r="G10" s="29">
        <v>1728933.9</v>
      </c>
      <c r="H10" s="29">
        <f t="shared" si="1"/>
        <v>0</v>
      </c>
      <c r="I10" s="59"/>
      <c r="J10" s="63"/>
      <c r="K10" s="59"/>
      <c r="L10" s="59"/>
      <c r="M10" s="59"/>
      <c r="N10" s="59"/>
      <c r="O10" s="59"/>
      <c r="P10" s="59"/>
    </row>
    <row r="11" spans="1:16" x14ac:dyDescent="0.2">
      <c r="A11" s="25" t="s">
        <v>37</v>
      </c>
      <c r="B11" s="23" t="s">
        <v>23</v>
      </c>
      <c r="C11" s="29"/>
      <c r="D11" s="29"/>
      <c r="E11" s="29"/>
      <c r="F11" s="29"/>
      <c r="G11" s="29">
        <v>114325.9</v>
      </c>
      <c r="H11" s="29">
        <f t="shared" si="1"/>
        <v>0</v>
      </c>
      <c r="I11" s="59"/>
      <c r="J11" s="63"/>
      <c r="K11" s="59"/>
      <c r="L11" s="59"/>
      <c r="M11" s="59"/>
      <c r="N11" s="59"/>
      <c r="O11" s="59"/>
      <c r="P11" s="59"/>
    </row>
    <row r="12" spans="1:16" x14ac:dyDescent="0.2">
      <c r="A12" s="25" t="s">
        <v>38</v>
      </c>
      <c r="B12" s="23" t="s">
        <v>24</v>
      </c>
      <c r="C12" s="29"/>
      <c r="D12" s="29"/>
      <c r="E12" s="29"/>
      <c r="F12" s="29"/>
      <c r="G12" s="29">
        <v>187396.3</v>
      </c>
      <c r="H12" s="29">
        <f t="shared" si="1"/>
        <v>0</v>
      </c>
      <c r="I12" s="59"/>
      <c r="J12" s="63"/>
      <c r="K12" s="59"/>
      <c r="L12" s="59"/>
      <c r="M12" s="59"/>
      <c r="N12" s="59"/>
      <c r="O12" s="59"/>
      <c r="P12" s="59"/>
    </row>
    <row r="13" spans="1:16" x14ac:dyDescent="0.2">
      <c r="A13" s="25" t="s">
        <v>386</v>
      </c>
      <c r="B13" s="23" t="s">
        <v>303</v>
      </c>
      <c r="C13" s="29">
        <v>3242.3</v>
      </c>
      <c r="D13" s="29">
        <v>3242.3</v>
      </c>
      <c r="E13" s="29">
        <v>3242.3</v>
      </c>
      <c r="F13" s="29">
        <f t="shared" ref="F9:F72" si="2">E13/D13*100</f>
        <v>100</v>
      </c>
      <c r="G13" s="29">
        <v>296186.8</v>
      </c>
      <c r="H13" s="29">
        <f t="shared" si="1"/>
        <v>1.0946807892856807</v>
      </c>
      <c r="I13" s="59"/>
      <c r="J13" s="63"/>
      <c r="K13" s="59"/>
      <c r="L13" s="59"/>
      <c r="M13" s="59"/>
      <c r="N13" s="59"/>
      <c r="O13" s="59"/>
      <c r="P13" s="59"/>
    </row>
    <row r="14" spans="1:16" x14ac:dyDescent="0.2">
      <c r="A14" s="25" t="s">
        <v>411</v>
      </c>
      <c r="B14" s="23" t="s">
        <v>410</v>
      </c>
      <c r="C14" s="29">
        <v>2355112.1</v>
      </c>
      <c r="D14" s="29">
        <v>2355112.1</v>
      </c>
      <c r="E14" s="29">
        <v>2352518.5</v>
      </c>
      <c r="F14" s="29">
        <f t="shared" si="2"/>
        <v>99.889873607290284</v>
      </c>
      <c r="G14" s="29"/>
      <c r="H14" s="29"/>
      <c r="I14" s="59"/>
      <c r="J14" s="63"/>
      <c r="K14" s="59"/>
      <c r="L14" s="59"/>
      <c r="M14" s="59"/>
      <c r="N14" s="59"/>
      <c r="O14" s="59"/>
      <c r="P14" s="59"/>
    </row>
    <row r="15" spans="1:16" x14ac:dyDescent="0.2">
      <c r="A15" s="25" t="s">
        <v>413</v>
      </c>
      <c r="B15" s="23" t="s">
        <v>412</v>
      </c>
      <c r="C15" s="29">
        <v>2018422.3</v>
      </c>
      <c r="D15" s="29">
        <v>2018422.3</v>
      </c>
      <c r="E15" s="29">
        <v>2009453.6</v>
      </c>
      <c r="F15" s="29">
        <f t="shared" si="2"/>
        <v>99.55565790171859</v>
      </c>
      <c r="G15" s="29"/>
      <c r="H15" s="29"/>
      <c r="I15" s="59"/>
      <c r="J15" s="63"/>
      <c r="K15" s="59"/>
      <c r="L15" s="59"/>
      <c r="M15" s="59"/>
      <c r="N15" s="59"/>
      <c r="O15" s="59"/>
      <c r="P15" s="59"/>
    </row>
    <row r="16" spans="1:16" x14ac:dyDescent="0.2">
      <c r="A16" s="25" t="s">
        <v>414</v>
      </c>
      <c r="B16" s="23" t="s">
        <v>395</v>
      </c>
      <c r="C16" s="29">
        <v>143859.1</v>
      </c>
      <c r="D16" s="29">
        <v>143859.1</v>
      </c>
      <c r="E16" s="29">
        <v>143859.1</v>
      </c>
      <c r="F16" s="29">
        <f t="shared" si="2"/>
        <v>100</v>
      </c>
      <c r="G16" s="29"/>
      <c r="H16" s="29"/>
      <c r="I16" s="59"/>
      <c r="J16" s="63"/>
      <c r="K16" s="59"/>
      <c r="L16" s="59"/>
      <c r="M16" s="59"/>
      <c r="N16" s="59"/>
      <c r="O16" s="59"/>
      <c r="P16" s="59"/>
    </row>
    <row r="17" spans="1:16" x14ac:dyDescent="0.2">
      <c r="A17" s="25" t="s">
        <v>416</v>
      </c>
      <c r="B17" s="23" t="s">
        <v>415</v>
      </c>
      <c r="C17" s="29">
        <v>203495.5</v>
      </c>
      <c r="D17" s="29">
        <v>203495.5</v>
      </c>
      <c r="E17" s="29">
        <v>203244.1</v>
      </c>
      <c r="F17" s="29">
        <f t="shared" si="2"/>
        <v>99.876459184601146</v>
      </c>
      <c r="G17" s="29"/>
      <c r="H17" s="29"/>
      <c r="I17" s="59"/>
      <c r="J17" s="63"/>
      <c r="K17" s="59"/>
      <c r="L17" s="59"/>
      <c r="M17" s="59"/>
      <c r="N17" s="59"/>
      <c r="O17" s="59"/>
      <c r="P17" s="59"/>
    </row>
    <row r="18" spans="1:16" ht="31.5" x14ac:dyDescent="0.2">
      <c r="A18" s="25" t="s">
        <v>39</v>
      </c>
      <c r="B18" s="23" t="s">
        <v>25</v>
      </c>
      <c r="C18" s="29">
        <v>1482221.8</v>
      </c>
      <c r="D18" s="29">
        <v>1482221.8</v>
      </c>
      <c r="E18" s="29">
        <v>1431367.9</v>
      </c>
      <c r="F18" s="29">
        <f t="shared" si="2"/>
        <v>96.569076234069684</v>
      </c>
      <c r="G18" s="29">
        <v>1525634.1</v>
      </c>
      <c r="H18" s="29">
        <f t="shared" si="1"/>
        <v>93.821179010091598</v>
      </c>
      <c r="I18" s="59"/>
      <c r="J18" s="63"/>
      <c r="K18" s="59"/>
      <c r="L18" s="59"/>
      <c r="M18" s="59"/>
      <c r="N18" s="59"/>
      <c r="O18" s="59"/>
      <c r="P18" s="59"/>
    </row>
    <row r="19" spans="1:16" x14ac:dyDescent="0.2">
      <c r="A19" s="25" t="s">
        <v>40</v>
      </c>
      <c r="B19" s="23" t="s">
        <v>26</v>
      </c>
      <c r="C19" s="29">
        <v>7892070.5</v>
      </c>
      <c r="D19" s="29">
        <v>7892070.5</v>
      </c>
      <c r="E19" s="29">
        <v>7861071.4000000004</v>
      </c>
      <c r="F19" s="29">
        <f t="shared" si="2"/>
        <v>99.607212074448654</v>
      </c>
      <c r="G19" s="29">
        <v>7702024.9000000004</v>
      </c>
      <c r="H19" s="29">
        <f t="shared" si="1"/>
        <v>102.06499592074807</v>
      </c>
      <c r="I19" s="59"/>
      <c r="J19" s="63"/>
      <c r="K19" s="59"/>
      <c r="L19" s="59"/>
      <c r="M19" s="59"/>
      <c r="N19" s="59"/>
      <c r="O19" s="59"/>
      <c r="P19" s="59"/>
    </row>
    <row r="20" spans="1:16" x14ac:dyDescent="0.2">
      <c r="A20" s="25" t="s">
        <v>41</v>
      </c>
      <c r="B20" s="23" t="s">
        <v>27</v>
      </c>
      <c r="C20" s="29">
        <v>26471353.300000001</v>
      </c>
      <c r="D20" s="29">
        <v>26471353.300000001</v>
      </c>
      <c r="E20" s="29">
        <v>26398394.5</v>
      </c>
      <c r="F20" s="29">
        <f t="shared" si="2"/>
        <v>99.724385832589817</v>
      </c>
      <c r="G20" s="29">
        <v>25418357.899999999</v>
      </c>
      <c r="H20" s="29">
        <f t="shared" si="1"/>
        <v>103.8556251503564</v>
      </c>
      <c r="I20" s="59"/>
      <c r="J20" s="63"/>
      <c r="K20" s="59"/>
      <c r="L20" s="59"/>
      <c r="M20" s="59"/>
      <c r="N20" s="59"/>
      <c r="O20" s="59"/>
      <c r="P20" s="59"/>
    </row>
    <row r="21" spans="1:16" ht="31.5" x14ac:dyDescent="0.25">
      <c r="A21" s="27" t="s">
        <v>42</v>
      </c>
      <c r="B21" s="24" t="s">
        <v>28</v>
      </c>
      <c r="C21" s="29">
        <v>507511.1</v>
      </c>
      <c r="D21" s="38">
        <v>507511.1</v>
      </c>
      <c r="E21" s="38">
        <v>506832.5</v>
      </c>
      <c r="F21" s="29">
        <f t="shared" si="2"/>
        <v>99.866288638810076</v>
      </c>
      <c r="G21" s="29">
        <v>477466.4</v>
      </c>
      <c r="H21" s="29">
        <f t="shared" si="1"/>
        <v>106.15040136855703</v>
      </c>
      <c r="I21" s="59"/>
      <c r="J21" s="63"/>
      <c r="K21" s="59"/>
      <c r="L21" s="59"/>
      <c r="M21" s="59"/>
      <c r="N21" s="59"/>
      <c r="O21" s="59"/>
      <c r="P21" s="59"/>
    </row>
    <row r="22" spans="1:16" x14ac:dyDescent="0.25">
      <c r="A22" s="27" t="s">
        <v>43</v>
      </c>
      <c r="B22" s="24" t="s">
        <v>29</v>
      </c>
      <c r="C22" s="29">
        <v>23339.5</v>
      </c>
      <c r="D22" s="38">
        <v>23339.5</v>
      </c>
      <c r="E22" s="38">
        <v>19123.5</v>
      </c>
      <c r="F22" s="29">
        <f t="shared" si="2"/>
        <v>81.936202575033747</v>
      </c>
      <c r="G22" s="29">
        <v>22303.1</v>
      </c>
      <c r="H22" s="29">
        <f t="shared" si="1"/>
        <v>85.743685855329531</v>
      </c>
      <c r="I22" s="59"/>
      <c r="J22" s="63"/>
      <c r="K22" s="59"/>
      <c r="L22" s="59"/>
      <c r="M22" s="59"/>
      <c r="N22" s="59"/>
      <c r="O22" s="59"/>
      <c r="P22" s="59"/>
    </row>
    <row r="23" spans="1:16" x14ac:dyDescent="0.25">
      <c r="A23" s="27" t="s">
        <v>44</v>
      </c>
      <c r="B23" s="24" t="s">
        <v>30</v>
      </c>
      <c r="C23" s="29">
        <v>3241225.9</v>
      </c>
      <c r="D23" s="38">
        <v>3241225.9</v>
      </c>
      <c r="E23" s="38">
        <v>3239970.3</v>
      </c>
      <c r="F23" s="29">
        <f t="shared" si="2"/>
        <v>99.961261570814912</v>
      </c>
      <c r="G23" s="29">
        <v>3116293.7</v>
      </c>
      <c r="H23" s="29">
        <f t="shared" si="1"/>
        <v>103.96870808422196</v>
      </c>
      <c r="I23" s="59"/>
      <c r="J23" s="63"/>
      <c r="K23" s="59"/>
      <c r="L23" s="59"/>
      <c r="M23" s="59"/>
      <c r="N23" s="59"/>
      <c r="O23" s="59"/>
      <c r="P23" s="59"/>
    </row>
    <row r="24" spans="1:16" x14ac:dyDescent="0.25">
      <c r="A24" s="27" t="s">
        <v>45</v>
      </c>
      <c r="B24" s="24" t="s">
        <v>31</v>
      </c>
      <c r="C24" s="29">
        <v>2000</v>
      </c>
      <c r="D24" s="38">
        <v>2000</v>
      </c>
      <c r="E24" s="38">
        <v>1797</v>
      </c>
      <c r="F24" s="29">
        <f t="shared" si="2"/>
        <v>89.85</v>
      </c>
      <c r="G24" s="29">
        <v>2000</v>
      </c>
      <c r="H24" s="29">
        <f t="shared" si="1"/>
        <v>89.85</v>
      </c>
      <c r="I24" s="59"/>
      <c r="J24" s="63"/>
      <c r="K24" s="59"/>
      <c r="L24" s="59"/>
      <c r="M24" s="59"/>
      <c r="N24" s="59"/>
      <c r="O24" s="59"/>
      <c r="P24" s="59"/>
    </row>
    <row r="25" spans="1:16" x14ac:dyDescent="0.25">
      <c r="A25" s="27" t="s">
        <v>46</v>
      </c>
      <c r="B25" s="24" t="s">
        <v>32</v>
      </c>
      <c r="C25" s="29">
        <v>48094.6</v>
      </c>
      <c r="D25" s="38">
        <v>48094.6</v>
      </c>
      <c r="E25" s="38">
        <v>28842</v>
      </c>
      <c r="F25" s="29">
        <f t="shared" si="2"/>
        <v>59.969310483921277</v>
      </c>
      <c r="G25" s="29">
        <v>6080.7</v>
      </c>
      <c r="H25" s="29" t="s">
        <v>474</v>
      </c>
      <c r="I25" s="59"/>
      <c r="J25" s="63"/>
      <c r="K25" s="59"/>
      <c r="L25" s="59"/>
      <c r="M25" s="59"/>
      <c r="N25" s="59"/>
      <c r="O25" s="59"/>
      <c r="P25" s="59"/>
    </row>
    <row r="26" spans="1:16" ht="31.5" x14ac:dyDescent="0.25">
      <c r="A26" s="27" t="s">
        <v>47</v>
      </c>
      <c r="B26" s="24" t="s">
        <v>33</v>
      </c>
      <c r="C26" s="29"/>
      <c r="D26" s="38"/>
      <c r="E26" s="38"/>
      <c r="F26" s="29"/>
      <c r="G26" s="29">
        <v>733.8</v>
      </c>
      <c r="H26" s="29">
        <f t="shared" si="1"/>
        <v>0</v>
      </c>
      <c r="I26" s="59"/>
      <c r="J26" s="63"/>
      <c r="K26" s="59"/>
      <c r="L26" s="59"/>
      <c r="M26" s="59"/>
      <c r="N26" s="59"/>
      <c r="O26" s="59"/>
      <c r="P26" s="59"/>
    </row>
    <row r="27" spans="1:16" x14ac:dyDescent="0.25">
      <c r="A27" s="27" t="s">
        <v>48</v>
      </c>
      <c r="B27" s="24" t="s">
        <v>34</v>
      </c>
      <c r="C27" s="29">
        <v>1666.7</v>
      </c>
      <c r="D27" s="38">
        <v>1666.7</v>
      </c>
      <c r="E27" s="38">
        <v>1666.7</v>
      </c>
      <c r="F27" s="29">
        <f t="shared" si="2"/>
        <v>100</v>
      </c>
      <c r="G27" s="29">
        <v>24732.5</v>
      </c>
      <c r="H27" s="29">
        <f t="shared" si="1"/>
        <v>6.7389062973819875</v>
      </c>
      <c r="I27" s="59"/>
      <c r="J27" s="63"/>
      <c r="K27" s="59"/>
      <c r="L27" s="59"/>
      <c r="M27" s="59"/>
      <c r="N27" s="59"/>
      <c r="O27" s="59"/>
      <c r="P27" s="59"/>
    </row>
    <row r="28" spans="1:16" s="65" customFormat="1" ht="31.5" x14ac:dyDescent="0.2">
      <c r="A28" s="6">
        <v>5200000000</v>
      </c>
      <c r="B28" s="9" t="s">
        <v>49</v>
      </c>
      <c r="C28" s="18">
        <f>SUM(C29:C45)-0.2</f>
        <v>23867407.800000001</v>
      </c>
      <c r="D28" s="18">
        <f>SUM(D29:D45)</f>
        <v>23577292.199999999</v>
      </c>
      <c r="E28" s="18">
        <f>SUM(E29:E45)</f>
        <v>23402469.600000001</v>
      </c>
      <c r="F28" s="18">
        <f t="shared" si="2"/>
        <v>99.258512815988269</v>
      </c>
      <c r="G28" s="18">
        <f>SUM(G29:G45)</f>
        <v>21348597.699999996</v>
      </c>
      <c r="H28" s="18">
        <f t="shared" si="1"/>
        <v>109.62064079740472</v>
      </c>
      <c r="I28" s="64"/>
      <c r="J28" s="63"/>
    </row>
    <row r="29" spans="1:16" s="66" customFormat="1" ht="31.5" x14ac:dyDescent="0.2">
      <c r="A29" s="25" t="s">
        <v>59</v>
      </c>
      <c r="B29" s="26" t="s">
        <v>56</v>
      </c>
      <c r="C29" s="29">
        <v>516422.2</v>
      </c>
      <c r="D29" s="29">
        <v>516422.2</v>
      </c>
      <c r="E29" s="29">
        <v>515399.7</v>
      </c>
      <c r="F29" s="29">
        <f t="shared" si="2"/>
        <v>99.802003089720003</v>
      </c>
      <c r="G29" s="29">
        <v>318211.3</v>
      </c>
      <c r="H29" s="29" t="s">
        <v>475</v>
      </c>
      <c r="J29" s="63"/>
    </row>
    <row r="30" spans="1:16" s="66" customFormat="1" ht="31.5" x14ac:dyDescent="0.2">
      <c r="A30" s="25">
        <v>5212700000</v>
      </c>
      <c r="B30" s="26" t="s">
        <v>417</v>
      </c>
      <c r="C30" s="29">
        <v>56179.8</v>
      </c>
      <c r="D30" s="29">
        <v>56179.8</v>
      </c>
      <c r="E30" s="29">
        <v>56179.8</v>
      </c>
      <c r="F30" s="29">
        <f t="shared" si="2"/>
        <v>100</v>
      </c>
      <c r="G30" s="29"/>
      <c r="H30" s="29"/>
      <c r="J30" s="63"/>
    </row>
    <row r="31" spans="1:16" s="66" customFormat="1" x14ac:dyDescent="0.2">
      <c r="A31" s="25" t="s">
        <v>419</v>
      </c>
      <c r="B31" s="26" t="s">
        <v>415</v>
      </c>
      <c r="C31" s="29">
        <v>2385778</v>
      </c>
      <c r="D31" s="29">
        <v>2385778</v>
      </c>
      <c r="E31" s="29">
        <v>2385778</v>
      </c>
      <c r="F31" s="29">
        <f t="shared" si="2"/>
        <v>100</v>
      </c>
      <c r="G31" s="29"/>
      <c r="H31" s="29"/>
      <c r="J31" s="63"/>
    </row>
    <row r="32" spans="1:16" s="66" customFormat="1" x14ac:dyDescent="0.2">
      <c r="A32" s="25" t="s">
        <v>420</v>
      </c>
      <c r="B32" s="26" t="s">
        <v>418</v>
      </c>
      <c r="C32" s="29">
        <v>1212270.8999999999</v>
      </c>
      <c r="D32" s="29">
        <v>968150.9</v>
      </c>
      <c r="E32" s="29">
        <v>960911.5</v>
      </c>
      <c r="F32" s="29">
        <f t="shared" si="2"/>
        <v>99.252244665578473</v>
      </c>
      <c r="G32" s="29"/>
      <c r="H32" s="29"/>
      <c r="J32" s="63"/>
    </row>
    <row r="33" spans="1:10" s="66" customFormat="1" x14ac:dyDescent="0.25">
      <c r="A33" s="25" t="s">
        <v>422</v>
      </c>
      <c r="B33" s="39" t="s">
        <v>421</v>
      </c>
      <c r="C33" s="29">
        <v>578806.69999999995</v>
      </c>
      <c r="D33" s="29">
        <v>578806.69999999995</v>
      </c>
      <c r="E33" s="29">
        <v>478863.6</v>
      </c>
      <c r="F33" s="29">
        <f t="shared" si="2"/>
        <v>82.732905476042347</v>
      </c>
      <c r="G33" s="29"/>
      <c r="H33" s="29"/>
      <c r="J33" s="63"/>
    </row>
    <row r="34" spans="1:10" s="66" customFormat="1" x14ac:dyDescent="0.2">
      <c r="A34" s="25" t="s">
        <v>60</v>
      </c>
      <c r="B34" s="26" t="s">
        <v>57</v>
      </c>
      <c r="C34" s="29"/>
      <c r="D34" s="29"/>
      <c r="E34" s="29"/>
      <c r="F34" s="29"/>
      <c r="G34" s="29">
        <v>722823.6</v>
      </c>
      <c r="H34" s="29">
        <f t="shared" si="1"/>
        <v>0</v>
      </c>
      <c r="J34" s="63"/>
    </row>
    <row r="35" spans="1:10" s="66" customFormat="1" ht="31.5" x14ac:dyDescent="0.2">
      <c r="A35" s="25" t="s">
        <v>61</v>
      </c>
      <c r="B35" s="26" t="s">
        <v>58</v>
      </c>
      <c r="C35" s="29"/>
      <c r="D35" s="29"/>
      <c r="E35" s="29"/>
      <c r="F35" s="29"/>
      <c r="G35" s="29">
        <v>343418.2</v>
      </c>
      <c r="H35" s="29">
        <f t="shared" si="1"/>
        <v>0</v>
      </c>
      <c r="J35" s="63"/>
    </row>
    <row r="36" spans="1:10" s="66" customFormat="1" x14ac:dyDescent="0.2">
      <c r="A36" s="25" t="s">
        <v>71</v>
      </c>
      <c r="B36" s="26" t="s">
        <v>62</v>
      </c>
      <c r="C36" s="29">
        <v>509153.1</v>
      </c>
      <c r="D36" s="29">
        <v>509153.1</v>
      </c>
      <c r="E36" s="29">
        <v>506291.9</v>
      </c>
      <c r="F36" s="29">
        <f t="shared" si="2"/>
        <v>99.438047219981584</v>
      </c>
      <c r="G36" s="29">
        <v>2705032.8</v>
      </c>
      <c r="H36" s="29">
        <f t="shared" si="1"/>
        <v>18.716663990174169</v>
      </c>
      <c r="J36" s="63"/>
    </row>
    <row r="37" spans="1:10" s="66" customFormat="1" x14ac:dyDescent="0.2">
      <c r="A37" s="25" t="s">
        <v>72</v>
      </c>
      <c r="B37" s="26" t="s">
        <v>63</v>
      </c>
      <c r="C37" s="29">
        <v>8339735.7999999998</v>
      </c>
      <c r="D37" s="29">
        <v>8293740</v>
      </c>
      <c r="E37" s="29">
        <v>8238833.7999999998</v>
      </c>
      <c r="F37" s="29">
        <f t="shared" si="2"/>
        <v>99.337980211581268</v>
      </c>
      <c r="G37" s="29">
        <v>7895953.5</v>
      </c>
      <c r="H37" s="29">
        <f t="shared" si="1"/>
        <v>104.3424812468817</v>
      </c>
      <c r="J37" s="63"/>
    </row>
    <row r="38" spans="1:10" s="66" customFormat="1" ht="17.25" customHeight="1" x14ac:dyDescent="0.2">
      <c r="A38" s="25" t="s">
        <v>73</v>
      </c>
      <c r="B38" s="26" t="s">
        <v>64</v>
      </c>
      <c r="C38" s="29">
        <v>1071626.1000000001</v>
      </c>
      <c r="D38" s="29">
        <v>1071626.1000000001</v>
      </c>
      <c r="E38" s="29">
        <v>1063150.3</v>
      </c>
      <c r="F38" s="29">
        <f t="shared" si="2"/>
        <v>99.209071148976307</v>
      </c>
      <c r="G38" s="29">
        <v>890534.40000000002</v>
      </c>
      <c r="H38" s="29">
        <f t="shared" si="1"/>
        <v>119.38340618846392</v>
      </c>
      <c r="J38" s="63"/>
    </row>
    <row r="39" spans="1:10" s="66" customFormat="1" x14ac:dyDescent="0.2">
      <c r="A39" s="25" t="s">
        <v>74</v>
      </c>
      <c r="B39" s="26" t="s">
        <v>65</v>
      </c>
      <c r="C39" s="29">
        <v>8582021.5999999996</v>
      </c>
      <c r="D39" s="29">
        <v>8582021.5999999996</v>
      </c>
      <c r="E39" s="29">
        <v>8582018.5</v>
      </c>
      <c r="F39" s="29">
        <f t="shared" si="2"/>
        <v>99.999963877974864</v>
      </c>
      <c r="G39" s="29">
        <v>7924791.2999999998</v>
      </c>
      <c r="H39" s="29">
        <f t="shared" si="1"/>
        <v>108.29330609627536</v>
      </c>
      <c r="J39" s="63"/>
    </row>
    <row r="40" spans="1:10" s="66" customFormat="1" ht="18.75" customHeight="1" x14ac:dyDescent="0.2">
      <c r="A40" s="25" t="s">
        <v>75</v>
      </c>
      <c r="B40" s="26" t="s">
        <v>66</v>
      </c>
      <c r="C40" s="29">
        <v>48664</v>
      </c>
      <c r="D40" s="29">
        <v>48664</v>
      </c>
      <c r="E40" s="29">
        <v>48651.5</v>
      </c>
      <c r="F40" s="29">
        <f t="shared" si="2"/>
        <v>99.974313661022521</v>
      </c>
      <c r="G40" s="29">
        <v>44276.7</v>
      </c>
      <c r="H40" s="29">
        <f t="shared" si="1"/>
        <v>109.88059182369057</v>
      </c>
      <c r="J40" s="63"/>
    </row>
    <row r="41" spans="1:10" ht="31.5" x14ac:dyDescent="0.2">
      <c r="A41" s="7" t="s">
        <v>76</v>
      </c>
      <c r="B41" s="8" t="s">
        <v>404</v>
      </c>
      <c r="C41" s="19">
        <v>63768.3</v>
      </c>
      <c r="D41" s="19">
        <v>63768.3</v>
      </c>
      <c r="E41" s="29">
        <v>63687.3</v>
      </c>
      <c r="F41" s="29">
        <f t="shared" si="2"/>
        <v>99.872977639359988</v>
      </c>
      <c r="G41" s="29">
        <v>66690.399999999994</v>
      </c>
      <c r="H41" s="29">
        <f t="shared" si="1"/>
        <v>95.496953084701858</v>
      </c>
      <c r="J41" s="63"/>
    </row>
    <row r="42" spans="1:10" x14ac:dyDescent="0.2">
      <c r="A42" s="7" t="s">
        <v>77</v>
      </c>
      <c r="B42" s="8" t="s">
        <v>67</v>
      </c>
      <c r="C42" s="19">
        <v>374464.8</v>
      </c>
      <c r="D42" s="29">
        <v>374464.8</v>
      </c>
      <c r="E42" s="29">
        <v>374353.3</v>
      </c>
      <c r="F42" s="29">
        <f t="shared" si="2"/>
        <v>99.970224170602947</v>
      </c>
      <c r="G42" s="29">
        <v>333572.8</v>
      </c>
      <c r="H42" s="29">
        <f t="shared" si="1"/>
        <v>112.22536729613446</v>
      </c>
      <c r="J42" s="63"/>
    </row>
    <row r="43" spans="1:10" x14ac:dyDescent="0.2">
      <c r="A43" s="7" t="s">
        <v>78</v>
      </c>
      <c r="B43" s="8" t="s">
        <v>68</v>
      </c>
      <c r="C43" s="19">
        <v>44828</v>
      </c>
      <c r="D43" s="19">
        <v>44828</v>
      </c>
      <c r="E43" s="29">
        <v>44661.7</v>
      </c>
      <c r="F43" s="29">
        <f t="shared" si="2"/>
        <v>99.629026501293822</v>
      </c>
      <c r="G43" s="29">
        <v>37623.4</v>
      </c>
      <c r="H43" s="29">
        <f t="shared" si="1"/>
        <v>118.70724070658154</v>
      </c>
      <c r="J43" s="63"/>
    </row>
    <row r="44" spans="1:10" x14ac:dyDescent="0.2">
      <c r="A44" s="7" t="s">
        <v>79</v>
      </c>
      <c r="B44" s="8" t="s">
        <v>69</v>
      </c>
      <c r="C44" s="19">
        <v>2760.2</v>
      </c>
      <c r="D44" s="29">
        <v>2760.2</v>
      </c>
      <c r="E44" s="29">
        <v>2760.2</v>
      </c>
      <c r="F44" s="29">
        <f t="shared" si="2"/>
        <v>100</v>
      </c>
      <c r="G44" s="29">
        <v>3581.6</v>
      </c>
      <c r="H44" s="29">
        <f t="shared" si="1"/>
        <v>77.066115702479337</v>
      </c>
      <c r="J44" s="63"/>
    </row>
    <row r="45" spans="1:10" ht="31.5" x14ac:dyDescent="0.2">
      <c r="A45" s="7" t="s">
        <v>80</v>
      </c>
      <c r="B45" s="8" t="s">
        <v>70</v>
      </c>
      <c r="C45" s="19">
        <v>80928.5</v>
      </c>
      <c r="D45" s="29">
        <v>80928.5</v>
      </c>
      <c r="E45" s="29">
        <v>80928.5</v>
      </c>
      <c r="F45" s="29">
        <f t="shared" si="2"/>
        <v>100</v>
      </c>
      <c r="G45" s="29">
        <v>62087.7</v>
      </c>
      <c r="H45" s="29">
        <f t="shared" si="1"/>
        <v>130.3454629499885</v>
      </c>
      <c r="J45" s="63"/>
    </row>
    <row r="46" spans="1:10" ht="31.5" x14ac:dyDescent="0.2">
      <c r="A46" s="10">
        <v>5300000000</v>
      </c>
      <c r="B46" s="9" t="s">
        <v>9</v>
      </c>
      <c r="C46" s="18">
        <f>SUM(C47:C66)-0.1</f>
        <v>11896833.800000003</v>
      </c>
      <c r="D46" s="18">
        <f>SUM(D47:D66)</f>
        <v>11856932.100000001</v>
      </c>
      <c r="E46" s="18">
        <f>SUM(E47:E66)</f>
        <v>10053290.5</v>
      </c>
      <c r="F46" s="18">
        <f t="shared" si="2"/>
        <v>84.788294435792537</v>
      </c>
      <c r="G46" s="18">
        <f>SUM(G47:G66)</f>
        <v>11474962.799999999</v>
      </c>
      <c r="H46" s="18">
        <f t="shared" si="1"/>
        <v>87.61065874653643</v>
      </c>
      <c r="I46" s="21"/>
      <c r="J46" s="63"/>
    </row>
    <row r="47" spans="1:10" ht="31.5" x14ac:dyDescent="0.2">
      <c r="A47" s="7" t="s">
        <v>81</v>
      </c>
      <c r="B47" s="8" t="s">
        <v>86</v>
      </c>
      <c r="C47" s="19">
        <v>1196025.3999999999</v>
      </c>
      <c r="D47" s="29">
        <v>1196025.3999999999</v>
      </c>
      <c r="E47" s="29">
        <v>966431.2</v>
      </c>
      <c r="F47" s="29">
        <f t="shared" si="2"/>
        <v>80.803568218534494</v>
      </c>
      <c r="G47" s="19">
        <v>2017007.9</v>
      </c>
      <c r="H47" s="29">
        <f t="shared" si="1"/>
        <v>47.914100881806164</v>
      </c>
      <c r="J47" s="63"/>
    </row>
    <row r="48" spans="1:10" x14ac:dyDescent="0.2">
      <c r="A48" s="7" t="s">
        <v>82</v>
      </c>
      <c r="B48" s="8" t="s">
        <v>87</v>
      </c>
      <c r="C48" s="19">
        <v>31395</v>
      </c>
      <c r="D48" s="19">
        <v>31395</v>
      </c>
      <c r="E48" s="29">
        <v>30552.5</v>
      </c>
      <c r="F48" s="29">
        <f t="shared" si="2"/>
        <v>97.31645166427775</v>
      </c>
      <c r="G48" s="19">
        <v>205184</v>
      </c>
      <c r="H48" s="29">
        <f t="shared" si="1"/>
        <v>14.890293590143481</v>
      </c>
      <c r="J48" s="63"/>
    </row>
    <row r="49" spans="1:10" x14ac:dyDescent="0.2">
      <c r="A49" s="7" t="s">
        <v>83</v>
      </c>
      <c r="B49" s="8" t="s">
        <v>88</v>
      </c>
      <c r="C49" s="19">
        <v>593981.30000000005</v>
      </c>
      <c r="D49" s="29">
        <v>593981.30000000005</v>
      </c>
      <c r="E49" s="29">
        <v>593126.9</v>
      </c>
      <c r="F49" s="29">
        <f t="shared" si="2"/>
        <v>99.856157087773639</v>
      </c>
      <c r="G49" s="19">
        <v>754186.3</v>
      </c>
      <c r="H49" s="29">
        <f t="shared" si="1"/>
        <v>78.644613406528336</v>
      </c>
      <c r="J49" s="63"/>
    </row>
    <row r="50" spans="1:10" x14ac:dyDescent="0.2">
      <c r="A50" s="7">
        <v>5310400000</v>
      </c>
      <c r="B50" s="8" t="s">
        <v>423</v>
      </c>
      <c r="C50" s="19">
        <v>10000</v>
      </c>
      <c r="D50" s="29">
        <v>10000</v>
      </c>
      <c r="E50" s="29">
        <v>9999</v>
      </c>
      <c r="F50" s="29">
        <f t="shared" si="2"/>
        <v>99.99</v>
      </c>
      <c r="G50" s="19"/>
      <c r="H50" s="29"/>
      <c r="J50" s="63"/>
    </row>
    <row r="51" spans="1:10" ht="31.5" x14ac:dyDescent="0.2">
      <c r="A51" s="7">
        <v>5310500000</v>
      </c>
      <c r="B51" s="8" t="s">
        <v>424</v>
      </c>
      <c r="C51" s="19">
        <v>882364</v>
      </c>
      <c r="D51" s="29">
        <v>882364</v>
      </c>
      <c r="E51" s="29">
        <v>882364</v>
      </c>
      <c r="F51" s="29">
        <f t="shared" si="2"/>
        <v>100</v>
      </c>
      <c r="G51" s="19"/>
      <c r="H51" s="29"/>
      <c r="J51" s="63"/>
    </row>
    <row r="52" spans="1:10" ht="45.75" x14ac:dyDescent="0.2">
      <c r="A52" s="40" t="s">
        <v>460</v>
      </c>
      <c r="B52" s="8" t="s">
        <v>89</v>
      </c>
      <c r="C52" s="19">
        <v>1272777.7</v>
      </c>
      <c r="D52" s="29">
        <v>1272777.6000000001</v>
      </c>
      <c r="E52" s="29">
        <v>1267501.3</v>
      </c>
      <c r="F52" s="29">
        <f t="shared" si="2"/>
        <v>99.58544996392142</v>
      </c>
      <c r="G52" s="19">
        <v>570250.30000000005</v>
      </c>
      <c r="H52" s="29" t="s">
        <v>476</v>
      </c>
      <c r="J52" s="63"/>
    </row>
    <row r="53" spans="1:10" x14ac:dyDescent="0.2">
      <c r="A53" s="7" t="s">
        <v>426</v>
      </c>
      <c r="B53" s="8" t="s">
        <v>425</v>
      </c>
      <c r="C53" s="19">
        <v>1076485.7</v>
      </c>
      <c r="D53" s="29">
        <v>1076485.7</v>
      </c>
      <c r="E53" s="29">
        <v>1076485.7</v>
      </c>
      <c r="F53" s="29">
        <f t="shared" si="2"/>
        <v>100</v>
      </c>
      <c r="G53" s="19"/>
      <c r="H53" s="29"/>
      <c r="J53" s="63"/>
    </row>
    <row r="54" spans="1:10" x14ac:dyDescent="0.2">
      <c r="A54" s="7" t="s">
        <v>427</v>
      </c>
      <c r="B54" s="8" t="s">
        <v>428</v>
      </c>
      <c r="C54" s="19"/>
      <c r="D54" s="29"/>
      <c r="E54" s="29"/>
      <c r="F54" s="29"/>
      <c r="G54" s="19"/>
      <c r="H54" s="29"/>
      <c r="J54" s="63"/>
    </row>
    <row r="55" spans="1:10" ht="31.5" x14ac:dyDescent="0.2">
      <c r="A55" s="7" t="s">
        <v>84</v>
      </c>
      <c r="B55" s="8" t="s">
        <v>90</v>
      </c>
      <c r="C55" s="19"/>
      <c r="D55" s="29"/>
      <c r="E55" s="29"/>
      <c r="F55" s="29"/>
      <c r="G55" s="19">
        <v>2480444.7999999998</v>
      </c>
      <c r="H55" s="29">
        <f t="shared" si="1"/>
        <v>0</v>
      </c>
      <c r="J55" s="63"/>
    </row>
    <row r="56" spans="1:10" x14ac:dyDescent="0.2">
      <c r="A56" s="7" t="s">
        <v>85</v>
      </c>
      <c r="B56" s="8" t="s">
        <v>91</v>
      </c>
      <c r="C56" s="19"/>
      <c r="D56" s="19"/>
      <c r="E56" s="29"/>
      <c r="F56" s="29"/>
      <c r="G56" s="19">
        <v>409462.8</v>
      </c>
      <c r="H56" s="29">
        <f t="shared" si="1"/>
        <v>0</v>
      </c>
      <c r="J56" s="63"/>
    </row>
    <row r="57" spans="1:10" ht="31.5" x14ac:dyDescent="0.2">
      <c r="A57" s="7" t="s">
        <v>92</v>
      </c>
      <c r="B57" s="8" t="s">
        <v>101</v>
      </c>
      <c r="C57" s="19">
        <v>260170.5</v>
      </c>
      <c r="D57" s="19">
        <v>260170.5</v>
      </c>
      <c r="E57" s="29">
        <v>240430.2</v>
      </c>
      <c r="F57" s="29">
        <f t="shared" si="2"/>
        <v>92.412552537662805</v>
      </c>
      <c r="G57" s="19">
        <v>99998.7</v>
      </c>
      <c r="H57" s="29" t="s">
        <v>477</v>
      </c>
      <c r="J57" s="63"/>
    </row>
    <row r="58" spans="1:10" ht="31.5" x14ac:dyDescent="0.2">
      <c r="A58" s="7" t="s">
        <v>93</v>
      </c>
      <c r="B58" s="8" t="s">
        <v>102</v>
      </c>
      <c r="C58" s="19">
        <v>1201526.5</v>
      </c>
      <c r="D58" s="29">
        <v>1201526.5</v>
      </c>
      <c r="E58" s="29">
        <v>1077200.1000000001</v>
      </c>
      <c r="F58" s="29">
        <f t="shared" si="2"/>
        <v>89.652629384370641</v>
      </c>
      <c r="G58" s="19">
        <v>758965.2</v>
      </c>
      <c r="H58" s="29">
        <f t="shared" si="1"/>
        <v>141.93010430517765</v>
      </c>
      <c r="J58" s="63"/>
    </row>
    <row r="59" spans="1:10" x14ac:dyDescent="0.2">
      <c r="A59" s="7" t="s">
        <v>94</v>
      </c>
      <c r="B59" s="8" t="s">
        <v>103</v>
      </c>
      <c r="C59" s="19">
        <v>61917.9</v>
      </c>
      <c r="D59" s="19">
        <v>61917.9</v>
      </c>
      <c r="E59" s="29">
        <v>60924.3</v>
      </c>
      <c r="F59" s="29">
        <f t="shared" si="2"/>
        <v>98.395294414054746</v>
      </c>
      <c r="G59" s="19">
        <v>59928.1</v>
      </c>
      <c r="H59" s="29">
        <f t="shared" si="1"/>
        <v>101.66232535321494</v>
      </c>
      <c r="J59" s="63"/>
    </row>
    <row r="60" spans="1:10" ht="31.5" x14ac:dyDescent="0.2">
      <c r="A60" s="7" t="s">
        <v>95</v>
      </c>
      <c r="B60" s="8" t="s">
        <v>104</v>
      </c>
      <c r="C60" s="19">
        <v>4143119.9</v>
      </c>
      <c r="D60" s="29">
        <v>4143119.9</v>
      </c>
      <c r="E60" s="29">
        <v>2738866.4</v>
      </c>
      <c r="F60" s="29">
        <f t="shared" si="2"/>
        <v>66.106375535981954</v>
      </c>
      <c r="G60" s="19">
        <v>3136468.8</v>
      </c>
      <c r="H60" s="29">
        <f t="shared" si="1"/>
        <v>87.323247086022349</v>
      </c>
      <c r="J60" s="63"/>
    </row>
    <row r="61" spans="1:10" ht="31.5" x14ac:dyDescent="0.2">
      <c r="A61" s="7" t="s">
        <v>96</v>
      </c>
      <c r="B61" s="8" t="s">
        <v>105</v>
      </c>
      <c r="C61" s="19">
        <v>807847.9</v>
      </c>
      <c r="D61" s="29">
        <v>807847.9</v>
      </c>
      <c r="E61" s="29">
        <v>792609.2</v>
      </c>
      <c r="F61" s="29">
        <f t="shared" si="2"/>
        <v>98.113667189083472</v>
      </c>
      <c r="G61" s="19">
        <v>532917.30000000005</v>
      </c>
      <c r="H61" s="29">
        <f t="shared" si="1"/>
        <v>148.7302438858712</v>
      </c>
      <c r="J61" s="63"/>
    </row>
    <row r="62" spans="1:10" ht="31.5" x14ac:dyDescent="0.2">
      <c r="A62" s="7" t="s">
        <v>97</v>
      </c>
      <c r="B62" s="8" t="s">
        <v>106</v>
      </c>
      <c r="C62" s="19">
        <v>47880.3</v>
      </c>
      <c r="D62" s="29">
        <v>7978.6</v>
      </c>
      <c r="E62" s="29">
        <v>7978.5</v>
      </c>
      <c r="F62" s="29">
        <f t="shared" si="2"/>
        <v>99.998746647281479</v>
      </c>
      <c r="G62" s="19">
        <v>283822.7</v>
      </c>
      <c r="H62" s="29">
        <f t="shared" si="1"/>
        <v>2.8110859349868771</v>
      </c>
      <c r="J62" s="63"/>
    </row>
    <row r="63" spans="1:10" ht="31.5" x14ac:dyDescent="0.2">
      <c r="A63" s="7" t="s">
        <v>98</v>
      </c>
      <c r="B63" s="8" t="s">
        <v>107</v>
      </c>
      <c r="C63" s="19">
        <v>17549.599999999999</v>
      </c>
      <c r="D63" s="29">
        <v>17549.599999999999</v>
      </c>
      <c r="E63" s="29">
        <v>16322.3</v>
      </c>
      <c r="F63" s="29">
        <f t="shared" si="2"/>
        <v>93.006678214888098</v>
      </c>
      <c r="G63" s="19">
        <v>15039.5</v>
      </c>
      <c r="H63" s="29">
        <f t="shared" si="1"/>
        <v>108.52953888094683</v>
      </c>
      <c r="J63" s="63"/>
    </row>
    <row r="64" spans="1:10" ht="31.5" x14ac:dyDescent="0.2">
      <c r="A64" s="7" t="s">
        <v>99</v>
      </c>
      <c r="B64" s="8" t="s">
        <v>108</v>
      </c>
      <c r="C64" s="19">
        <v>92207.8</v>
      </c>
      <c r="D64" s="29">
        <v>92207.8</v>
      </c>
      <c r="E64" s="29">
        <v>90916.5</v>
      </c>
      <c r="F64" s="29">
        <f t="shared" si="2"/>
        <v>98.599576174683705</v>
      </c>
      <c r="G64" s="19">
        <v>94836.5</v>
      </c>
      <c r="H64" s="29">
        <f t="shared" si="1"/>
        <v>95.86657036056792</v>
      </c>
      <c r="J64" s="63"/>
    </row>
    <row r="65" spans="1:10" ht="47.25" x14ac:dyDescent="0.2">
      <c r="A65" s="7" t="s">
        <v>100</v>
      </c>
      <c r="B65" s="8" t="s">
        <v>109</v>
      </c>
      <c r="C65" s="19">
        <v>594</v>
      </c>
      <c r="D65" s="29">
        <v>594</v>
      </c>
      <c r="E65" s="29">
        <v>592</v>
      </c>
      <c r="F65" s="29">
        <f t="shared" si="2"/>
        <v>99.663299663299668</v>
      </c>
      <c r="G65" s="19">
        <v>594</v>
      </c>
      <c r="H65" s="29">
        <f t="shared" si="1"/>
        <v>99.663299663299668</v>
      </c>
      <c r="J65" s="63"/>
    </row>
    <row r="66" spans="1:10" ht="31.5" x14ac:dyDescent="0.2">
      <c r="A66" s="7">
        <v>5331000000</v>
      </c>
      <c r="B66" s="8" t="s">
        <v>399</v>
      </c>
      <c r="C66" s="19">
        <v>200990.4</v>
      </c>
      <c r="D66" s="29">
        <v>200990.4</v>
      </c>
      <c r="E66" s="29">
        <v>200990.4</v>
      </c>
      <c r="F66" s="29">
        <f t="shared" si="2"/>
        <v>100</v>
      </c>
      <c r="G66" s="19">
        <v>55855.9</v>
      </c>
      <c r="H66" s="29">
        <f t="shared" si="1"/>
        <v>359.83736722530654</v>
      </c>
      <c r="J66" s="63"/>
    </row>
    <row r="67" spans="1:10" s="66" customFormat="1" ht="39.75" customHeight="1" x14ac:dyDescent="0.2">
      <c r="A67" s="10">
        <v>5400000000</v>
      </c>
      <c r="B67" s="9" t="s">
        <v>20</v>
      </c>
      <c r="C67" s="18">
        <f>SUM(C68:C78)+0.1</f>
        <v>568663.89999999991</v>
      </c>
      <c r="D67" s="18">
        <f t="shared" ref="D67:F67" si="3">SUM(D68:D78)</f>
        <v>568663.9</v>
      </c>
      <c r="E67" s="18">
        <f t="shared" si="3"/>
        <v>564430.6</v>
      </c>
      <c r="F67" s="18">
        <f t="shared" si="2"/>
        <v>99.255570821358617</v>
      </c>
      <c r="G67" s="18">
        <f>SUM(G68:G78)</f>
        <v>966660.39999999991</v>
      </c>
      <c r="H67" s="18">
        <f t="shared" si="1"/>
        <v>58.389750940454377</v>
      </c>
      <c r="I67" s="67"/>
      <c r="J67" s="63"/>
    </row>
    <row r="68" spans="1:10" s="66" customFormat="1" ht="31.5" x14ac:dyDescent="0.2">
      <c r="A68" s="25" t="s">
        <v>110</v>
      </c>
      <c r="B68" s="26" t="s">
        <v>119</v>
      </c>
      <c r="C68" s="29">
        <v>2099.6</v>
      </c>
      <c r="D68" s="29">
        <v>2099.6</v>
      </c>
      <c r="E68" s="29">
        <v>1837.7</v>
      </c>
      <c r="F68" s="29">
        <f t="shared" si="2"/>
        <v>87.526195465803013</v>
      </c>
      <c r="G68" s="29">
        <v>3713.1</v>
      </c>
      <c r="H68" s="29">
        <f t="shared" si="1"/>
        <v>49.492337938649648</v>
      </c>
      <c r="J68" s="63"/>
    </row>
    <row r="69" spans="1:10" s="66" customFormat="1" x14ac:dyDescent="0.2">
      <c r="A69" s="25">
        <v>5410200000</v>
      </c>
      <c r="B69" s="26" t="s">
        <v>383</v>
      </c>
      <c r="C69" s="29"/>
      <c r="D69" s="29"/>
      <c r="E69" s="29"/>
      <c r="F69" s="29"/>
      <c r="G69" s="29">
        <v>23500</v>
      </c>
      <c r="H69" s="29">
        <f t="shared" si="1"/>
        <v>0</v>
      </c>
      <c r="J69" s="63"/>
    </row>
    <row r="70" spans="1:10" s="66" customFormat="1" x14ac:dyDescent="0.2">
      <c r="A70" s="25" t="s">
        <v>430</v>
      </c>
      <c r="B70" s="26" t="s">
        <v>429</v>
      </c>
      <c r="C70" s="29">
        <v>29790</v>
      </c>
      <c r="D70" s="29">
        <v>29790</v>
      </c>
      <c r="E70" s="29">
        <v>29790</v>
      </c>
      <c r="F70" s="29">
        <f t="shared" si="2"/>
        <v>100</v>
      </c>
      <c r="G70" s="29"/>
      <c r="H70" s="29"/>
      <c r="J70" s="63"/>
    </row>
    <row r="71" spans="1:10" s="66" customFormat="1" x14ac:dyDescent="0.2">
      <c r="A71" s="25" t="s">
        <v>111</v>
      </c>
      <c r="B71" s="26" t="s">
        <v>120</v>
      </c>
      <c r="C71" s="29"/>
      <c r="D71" s="29"/>
      <c r="E71" s="29"/>
      <c r="F71" s="29"/>
      <c r="G71" s="29">
        <v>382636.79999999999</v>
      </c>
      <c r="H71" s="29">
        <f t="shared" si="1"/>
        <v>0</v>
      </c>
      <c r="J71" s="63"/>
    </row>
    <row r="72" spans="1:10" s="66" customFormat="1" x14ac:dyDescent="0.2">
      <c r="A72" s="25" t="s">
        <v>112</v>
      </c>
      <c r="B72" s="26" t="s">
        <v>121</v>
      </c>
      <c r="C72" s="29">
        <v>88450.5</v>
      </c>
      <c r="D72" s="29">
        <v>88450.5</v>
      </c>
      <c r="E72" s="29">
        <v>86362.3</v>
      </c>
      <c r="F72" s="29">
        <f t="shared" si="2"/>
        <v>97.639131491625264</v>
      </c>
      <c r="G72" s="29">
        <v>59497.3</v>
      </c>
      <c r="H72" s="29">
        <f t="shared" si="1"/>
        <v>145.15330947790909</v>
      </c>
      <c r="J72" s="63"/>
    </row>
    <row r="73" spans="1:10" s="66" customFormat="1" x14ac:dyDescent="0.2">
      <c r="A73" s="25" t="s">
        <v>113</v>
      </c>
      <c r="B73" s="26" t="s">
        <v>122</v>
      </c>
      <c r="C73" s="29">
        <v>430450.9</v>
      </c>
      <c r="D73" s="29">
        <v>430450.9</v>
      </c>
      <c r="E73" s="29">
        <v>430405.5</v>
      </c>
      <c r="F73" s="29">
        <f t="shared" ref="F73:F136" si="4">E73/D73*100</f>
        <v>99.98945292018206</v>
      </c>
      <c r="G73" s="29">
        <v>484132.1</v>
      </c>
      <c r="H73" s="29">
        <f t="shared" ref="H73:H136" si="5">E73/G73*100</f>
        <v>88.902491695964798</v>
      </c>
      <c r="J73" s="63"/>
    </row>
    <row r="74" spans="1:10" s="66" customFormat="1" x14ac:dyDescent="0.2">
      <c r="A74" s="25" t="s">
        <v>114</v>
      </c>
      <c r="B74" s="26" t="s">
        <v>123</v>
      </c>
      <c r="C74" s="29">
        <v>313.5</v>
      </c>
      <c r="D74" s="29">
        <v>313.5</v>
      </c>
      <c r="E74" s="29">
        <v>313.5</v>
      </c>
      <c r="F74" s="29">
        <f t="shared" si="4"/>
        <v>100</v>
      </c>
      <c r="G74" s="29">
        <v>891</v>
      </c>
      <c r="H74" s="29">
        <f t="shared" si="5"/>
        <v>35.185185185185183</v>
      </c>
      <c r="J74" s="63"/>
    </row>
    <row r="75" spans="1:10" s="66" customFormat="1" ht="31.5" x14ac:dyDescent="0.2">
      <c r="A75" s="25" t="s">
        <v>115</v>
      </c>
      <c r="B75" s="26" t="s">
        <v>124</v>
      </c>
      <c r="C75" s="29">
        <v>7800</v>
      </c>
      <c r="D75" s="29">
        <v>7800</v>
      </c>
      <c r="E75" s="29">
        <v>6020</v>
      </c>
      <c r="F75" s="29">
        <f t="shared" si="4"/>
        <v>77.179487179487182</v>
      </c>
      <c r="G75" s="29">
        <v>3530</v>
      </c>
      <c r="H75" s="29" t="s">
        <v>478</v>
      </c>
      <c r="J75" s="63"/>
    </row>
    <row r="76" spans="1:10" x14ac:dyDescent="0.2">
      <c r="A76" s="7" t="s">
        <v>116</v>
      </c>
      <c r="B76" s="8" t="s">
        <v>125</v>
      </c>
      <c r="C76" s="19">
        <v>2244</v>
      </c>
      <c r="D76" s="19">
        <v>2244</v>
      </c>
      <c r="E76" s="19">
        <v>2186.3000000000002</v>
      </c>
      <c r="F76" s="29">
        <f t="shared" si="4"/>
        <v>97.428698752228172</v>
      </c>
      <c r="G76" s="19">
        <v>1998.7</v>
      </c>
      <c r="H76" s="29">
        <f t="shared" si="5"/>
        <v>109.38610096562766</v>
      </c>
      <c r="J76" s="63"/>
    </row>
    <row r="77" spans="1:10" ht="31.5" x14ac:dyDescent="0.2">
      <c r="A77" s="7" t="s">
        <v>117</v>
      </c>
      <c r="B77" s="8" t="s">
        <v>126</v>
      </c>
      <c r="C77" s="19">
        <v>7459.6</v>
      </c>
      <c r="D77" s="19">
        <v>7459.6</v>
      </c>
      <c r="E77" s="19">
        <v>7459.6</v>
      </c>
      <c r="F77" s="29">
        <f t="shared" si="4"/>
        <v>100</v>
      </c>
      <c r="G77" s="19">
        <v>6694.8</v>
      </c>
      <c r="H77" s="29">
        <f t="shared" si="5"/>
        <v>111.42379159945033</v>
      </c>
      <c r="J77" s="63"/>
    </row>
    <row r="78" spans="1:10" x14ac:dyDescent="0.2">
      <c r="A78" s="7" t="s">
        <v>118</v>
      </c>
      <c r="B78" s="8" t="s">
        <v>127</v>
      </c>
      <c r="C78" s="19">
        <v>55.7</v>
      </c>
      <c r="D78" s="19">
        <v>55.8</v>
      </c>
      <c r="E78" s="19">
        <v>55.7</v>
      </c>
      <c r="F78" s="29">
        <f t="shared" si="4"/>
        <v>99.820788530465961</v>
      </c>
      <c r="G78" s="19">
        <v>66.599999999999994</v>
      </c>
      <c r="H78" s="29">
        <f t="shared" si="5"/>
        <v>83.633633633633636</v>
      </c>
      <c r="J78" s="63"/>
    </row>
    <row r="79" spans="1:10" s="65" customFormat="1" x14ac:dyDescent="0.2">
      <c r="A79" s="6">
        <v>5500000000</v>
      </c>
      <c r="B79" s="9" t="s">
        <v>50</v>
      </c>
      <c r="C79" s="18">
        <f>SUM(C80:C105)-0.1</f>
        <v>5214181.0000000009</v>
      </c>
      <c r="D79" s="18">
        <f>SUM(D80:D105)</f>
        <v>5214181.0000000009</v>
      </c>
      <c r="E79" s="18">
        <f>SUM(E80:E105)</f>
        <v>4605272.9000000004</v>
      </c>
      <c r="F79" s="18">
        <f t="shared" si="4"/>
        <v>88.322075892647362</v>
      </c>
      <c r="G79" s="18">
        <f>SUM(G80:G105)</f>
        <v>4250981.8000000007</v>
      </c>
      <c r="H79" s="18">
        <f t="shared" si="5"/>
        <v>108.33433584683895</v>
      </c>
      <c r="I79" s="64"/>
      <c r="J79" s="63"/>
    </row>
    <row r="80" spans="1:10" x14ac:dyDescent="0.2">
      <c r="A80" s="7" t="s">
        <v>128</v>
      </c>
      <c r="B80" s="8" t="s">
        <v>134</v>
      </c>
      <c r="C80" s="29">
        <v>26377</v>
      </c>
      <c r="D80" s="29">
        <v>26377</v>
      </c>
      <c r="E80" s="29">
        <v>26377</v>
      </c>
      <c r="F80" s="29">
        <f t="shared" si="4"/>
        <v>100</v>
      </c>
      <c r="G80" s="19">
        <v>30065.7</v>
      </c>
      <c r="H80" s="29">
        <f t="shared" si="5"/>
        <v>87.731202000951242</v>
      </c>
      <c r="J80" s="63"/>
    </row>
    <row r="81" spans="1:10" x14ac:dyDescent="0.2">
      <c r="A81" s="7" t="s">
        <v>129</v>
      </c>
      <c r="B81" s="8" t="s">
        <v>135</v>
      </c>
      <c r="C81" s="29">
        <v>10574</v>
      </c>
      <c r="D81" s="29">
        <v>10574</v>
      </c>
      <c r="E81" s="29">
        <v>10574</v>
      </c>
      <c r="F81" s="29">
        <f t="shared" si="4"/>
        <v>100</v>
      </c>
      <c r="G81" s="19">
        <v>10628.3</v>
      </c>
      <c r="H81" s="29">
        <f t="shared" si="5"/>
        <v>99.489099856044717</v>
      </c>
      <c r="J81" s="63"/>
    </row>
    <row r="82" spans="1:10" ht="31.5" x14ac:dyDescent="0.2">
      <c r="A82" s="7">
        <v>5510300000</v>
      </c>
      <c r="B82" s="8" t="s">
        <v>431</v>
      </c>
      <c r="C82" s="29">
        <v>3200</v>
      </c>
      <c r="D82" s="29">
        <v>3200</v>
      </c>
      <c r="E82" s="29">
        <v>3200</v>
      </c>
      <c r="F82" s="29">
        <f t="shared" si="4"/>
        <v>100</v>
      </c>
      <c r="G82" s="19"/>
      <c r="H82" s="29"/>
      <c r="J82" s="63"/>
    </row>
    <row r="83" spans="1:10" x14ac:dyDescent="0.2">
      <c r="A83" s="7" t="s">
        <v>130</v>
      </c>
      <c r="B83" s="8" t="s">
        <v>136</v>
      </c>
      <c r="C83" s="29">
        <v>1158721.1000000001</v>
      </c>
      <c r="D83" s="29">
        <v>1158721.1000000001</v>
      </c>
      <c r="E83" s="29">
        <v>557482.30000000005</v>
      </c>
      <c r="F83" s="29">
        <f t="shared" si="4"/>
        <v>48.111862293696042</v>
      </c>
      <c r="G83" s="19">
        <v>388489.5</v>
      </c>
      <c r="H83" s="29">
        <f t="shared" si="5"/>
        <v>143.4999658935441</v>
      </c>
      <c r="J83" s="63"/>
    </row>
    <row r="84" spans="1:10" ht="31.5" x14ac:dyDescent="0.2">
      <c r="A84" s="7">
        <v>5510500000</v>
      </c>
      <c r="B84" s="8" t="s">
        <v>432</v>
      </c>
      <c r="C84" s="29">
        <v>9887.6</v>
      </c>
      <c r="D84" s="29">
        <v>9887.6</v>
      </c>
      <c r="E84" s="29">
        <v>9887.6</v>
      </c>
      <c r="F84" s="29">
        <f t="shared" si="4"/>
        <v>100</v>
      </c>
      <c r="G84" s="19"/>
      <c r="H84" s="29"/>
      <c r="J84" s="63"/>
    </row>
    <row r="85" spans="1:10" x14ac:dyDescent="0.2">
      <c r="A85" s="7">
        <v>5510600000</v>
      </c>
      <c r="B85" s="8" t="s">
        <v>433</v>
      </c>
      <c r="C85" s="29">
        <v>33202.300000000003</v>
      </c>
      <c r="D85" s="29">
        <v>33202.199999999997</v>
      </c>
      <c r="E85" s="29">
        <v>33202.199999999997</v>
      </c>
      <c r="F85" s="29">
        <f t="shared" si="4"/>
        <v>100</v>
      </c>
      <c r="G85" s="19"/>
      <c r="H85" s="29"/>
      <c r="J85" s="63"/>
    </row>
    <row r="86" spans="1:10" x14ac:dyDescent="0.2">
      <c r="A86" s="7" t="s">
        <v>435</v>
      </c>
      <c r="B86" s="8" t="s">
        <v>434</v>
      </c>
      <c r="C86" s="29">
        <v>207884.7</v>
      </c>
      <c r="D86" s="29">
        <v>207884.7</v>
      </c>
      <c r="E86" s="29">
        <v>207884.7</v>
      </c>
      <c r="F86" s="29">
        <f t="shared" si="4"/>
        <v>100</v>
      </c>
      <c r="G86" s="19"/>
      <c r="H86" s="29"/>
      <c r="J86" s="63"/>
    </row>
    <row r="87" spans="1:10" x14ac:dyDescent="0.2">
      <c r="A87" s="7" t="s">
        <v>436</v>
      </c>
      <c r="B87" s="8" t="s">
        <v>437</v>
      </c>
      <c r="C87" s="29">
        <v>187060.9</v>
      </c>
      <c r="D87" s="29">
        <v>187060.9</v>
      </c>
      <c r="E87" s="29">
        <v>187060.9</v>
      </c>
      <c r="F87" s="29">
        <f t="shared" si="4"/>
        <v>100</v>
      </c>
      <c r="G87" s="19"/>
      <c r="H87" s="29"/>
      <c r="J87" s="63"/>
    </row>
    <row r="88" spans="1:10" ht="31.5" x14ac:dyDescent="0.2">
      <c r="A88" s="7" t="s">
        <v>131</v>
      </c>
      <c r="B88" s="8" t="s">
        <v>137</v>
      </c>
      <c r="C88" s="29"/>
      <c r="D88" s="29"/>
      <c r="E88" s="29"/>
      <c r="F88" s="29"/>
      <c r="G88" s="19">
        <v>815468.1</v>
      </c>
      <c r="H88" s="29">
        <f t="shared" si="5"/>
        <v>0</v>
      </c>
      <c r="J88" s="63"/>
    </row>
    <row r="89" spans="1:10" ht="31.5" x14ac:dyDescent="0.2">
      <c r="A89" s="7" t="s">
        <v>132</v>
      </c>
      <c r="B89" s="8" t="s">
        <v>139</v>
      </c>
      <c r="C89" s="29"/>
      <c r="D89" s="29"/>
      <c r="E89" s="29"/>
      <c r="F89" s="29"/>
      <c r="G89" s="19">
        <v>6108.2</v>
      </c>
      <c r="H89" s="29">
        <f t="shared" si="5"/>
        <v>0</v>
      </c>
      <c r="J89" s="63"/>
    </row>
    <row r="90" spans="1:10" ht="31.5" x14ac:dyDescent="0.2">
      <c r="A90" s="7" t="s">
        <v>133</v>
      </c>
      <c r="B90" s="8" t="s">
        <v>138</v>
      </c>
      <c r="C90" s="29"/>
      <c r="D90" s="29"/>
      <c r="E90" s="29"/>
      <c r="F90" s="29"/>
      <c r="G90" s="19">
        <v>2244.9</v>
      </c>
      <c r="H90" s="29">
        <f t="shared" si="5"/>
        <v>0</v>
      </c>
      <c r="J90" s="63"/>
    </row>
    <row r="91" spans="1:10" ht="31.5" x14ac:dyDescent="0.2">
      <c r="A91" s="7" t="s">
        <v>140</v>
      </c>
      <c r="B91" s="8" t="s">
        <v>154</v>
      </c>
      <c r="C91" s="29">
        <v>38305.699999999997</v>
      </c>
      <c r="D91" s="29">
        <v>38305.699999999997</v>
      </c>
      <c r="E91" s="29">
        <v>32376.6</v>
      </c>
      <c r="F91" s="29">
        <f t="shared" si="4"/>
        <v>84.521624719036595</v>
      </c>
      <c r="G91" s="19">
        <v>36833</v>
      </c>
      <c r="H91" s="29">
        <f t="shared" si="5"/>
        <v>87.901066977981699</v>
      </c>
      <c r="J91" s="63"/>
    </row>
    <row r="92" spans="1:10" ht="31.5" x14ac:dyDescent="0.2">
      <c r="A92" s="7" t="s">
        <v>141</v>
      </c>
      <c r="B92" s="8" t="s">
        <v>155</v>
      </c>
      <c r="C92" s="29">
        <v>1398.5</v>
      </c>
      <c r="D92" s="29">
        <v>1398.5</v>
      </c>
      <c r="E92" s="29">
        <v>1398.5</v>
      </c>
      <c r="F92" s="29">
        <f t="shared" si="4"/>
        <v>100</v>
      </c>
      <c r="G92" s="19">
        <v>3997.4</v>
      </c>
      <c r="H92" s="29">
        <f t="shared" si="5"/>
        <v>34.985240406264076</v>
      </c>
      <c r="J92" s="63"/>
    </row>
    <row r="93" spans="1:10" ht="31.5" x14ac:dyDescent="0.2">
      <c r="A93" s="7" t="s">
        <v>142</v>
      </c>
      <c r="B93" s="8" t="s">
        <v>156</v>
      </c>
      <c r="C93" s="29">
        <v>154852.29999999999</v>
      </c>
      <c r="D93" s="29">
        <v>154852.29999999999</v>
      </c>
      <c r="E93" s="29">
        <v>154852.20000000001</v>
      </c>
      <c r="F93" s="29">
        <f t="shared" si="4"/>
        <v>99.999935422334715</v>
      </c>
      <c r="G93" s="19">
        <v>155051.70000000001</v>
      </c>
      <c r="H93" s="29">
        <f t="shared" si="5"/>
        <v>99.871333239171193</v>
      </c>
      <c r="J93" s="63"/>
    </row>
    <row r="94" spans="1:10" x14ac:dyDescent="0.2">
      <c r="A94" s="7" t="s">
        <v>143</v>
      </c>
      <c r="B94" s="8" t="s">
        <v>157</v>
      </c>
      <c r="C94" s="29">
        <v>299818.2</v>
      </c>
      <c r="D94" s="29">
        <v>299818.2</v>
      </c>
      <c r="E94" s="29">
        <v>299810.09999999998</v>
      </c>
      <c r="F94" s="29">
        <f t="shared" si="4"/>
        <v>99.997298362807854</v>
      </c>
      <c r="G94" s="19">
        <v>237355.1</v>
      </c>
      <c r="H94" s="29">
        <f t="shared" si="5"/>
        <v>126.31289574144392</v>
      </c>
      <c r="J94" s="63"/>
    </row>
    <row r="95" spans="1:10" x14ac:dyDescent="0.2">
      <c r="A95" s="7" t="s">
        <v>144</v>
      </c>
      <c r="B95" s="8" t="s">
        <v>158</v>
      </c>
      <c r="C95" s="29">
        <v>857363.1</v>
      </c>
      <c r="D95" s="29">
        <v>857363.1</v>
      </c>
      <c r="E95" s="29">
        <v>857362.9</v>
      </c>
      <c r="F95" s="29">
        <f t="shared" si="4"/>
        <v>99.999976672660623</v>
      </c>
      <c r="G95" s="19">
        <v>671186.8</v>
      </c>
      <c r="H95" s="29">
        <f t="shared" si="5"/>
        <v>127.73834348351308</v>
      </c>
      <c r="J95" s="63"/>
    </row>
    <row r="96" spans="1:10" x14ac:dyDescent="0.2">
      <c r="A96" s="7" t="s">
        <v>145</v>
      </c>
      <c r="B96" s="8" t="s">
        <v>159</v>
      </c>
      <c r="C96" s="29">
        <v>287654.5</v>
      </c>
      <c r="D96" s="29">
        <v>287654.5</v>
      </c>
      <c r="E96" s="29">
        <v>287654.2</v>
      </c>
      <c r="F96" s="29">
        <f t="shared" si="4"/>
        <v>99.999895708219412</v>
      </c>
      <c r="G96" s="19">
        <v>237324.4</v>
      </c>
      <c r="H96" s="29">
        <f t="shared" si="5"/>
        <v>121.20717465207962</v>
      </c>
      <c r="J96" s="63"/>
    </row>
    <row r="97" spans="1:10" x14ac:dyDescent="0.2">
      <c r="A97" s="7" t="s">
        <v>146</v>
      </c>
      <c r="B97" s="8" t="s">
        <v>160</v>
      </c>
      <c r="C97" s="29">
        <v>178842.1</v>
      </c>
      <c r="D97" s="29">
        <v>178842.1</v>
      </c>
      <c r="E97" s="29">
        <v>178842</v>
      </c>
      <c r="F97" s="29">
        <f t="shared" si="4"/>
        <v>99.999944084754091</v>
      </c>
      <c r="G97" s="19">
        <v>146086</v>
      </c>
      <c r="H97" s="29">
        <f t="shared" si="5"/>
        <v>122.42240871815233</v>
      </c>
      <c r="J97" s="63"/>
    </row>
    <row r="98" spans="1:10" x14ac:dyDescent="0.2">
      <c r="A98" s="7" t="s">
        <v>147</v>
      </c>
      <c r="B98" s="8" t="s">
        <v>161</v>
      </c>
      <c r="C98" s="29">
        <v>247500.7</v>
      </c>
      <c r="D98" s="29">
        <v>247500.7</v>
      </c>
      <c r="E98" s="29">
        <v>247492.4</v>
      </c>
      <c r="F98" s="29">
        <f t="shared" si="4"/>
        <v>99.996646474131182</v>
      </c>
      <c r="G98" s="19">
        <v>194296</v>
      </c>
      <c r="H98" s="29">
        <f t="shared" si="5"/>
        <v>127.37905052085479</v>
      </c>
      <c r="J98" s="63"/>
    </row>
    <row r="99" spans="1:10" x14ac:dyDescent="0.2">
      <c r="A99" s="7" t="s">
        <v>148</v>
      </c>
      <c r="B99" s="8" t="s">
        <v>162</v>
      </c>
      <c r="C99" s="29">
        <v>1425963.2</v>
      </c>
      <c r="D99" s="29">
        <v>1425963.2</v>
      </c>
      <c r="E99" s="29">
        <v>1425580.9</v>
      </c>
      <c r="F99" s="29">
        <f t="shared" si="4"/>
        <v>99.973190051468364</v>
      </c>
      <c r="G99" s="19">
        <v>1244545.6000000001</v>
      </c>
      <c r="H99" s="29">
        <f t="shared" si="5"/>
        <v>114.54629705813912</v>
      </c>
      <c r="J99" s="63"/>
    </row>
    <row r="100" spans="1:10" ht="31.5" x14ac:dyDescent="0.2">
      <c r="A100" s="7" t="s">
        <v>149</v>
      </c>
      <c r="B100" s="8" t="s">
        <v>163</v>
      </c>
      <c r="C100" s="29">
        <v>5666</v>
      </c>
      <c r="D100" s="29">
        <v>5666</v>
      </c>
      <c r="E100" s="29">
        <v>5666</v>
      </c>
      <c r="F100" s="29">
        <f t="shared" si="4"/>
        <v>100</v>
      </c>
      <c r="G100" s="19">
        <v>6666</v>
      </c>
      <c r="H100" s="29">
        <f t="shared" si="5"/>
        <v>84.998499849984995</v>
      </c>
      <c r="J100" s="63"/>
    </row>
    <row r="101" spans="1:10" x14ac:dyDescent="0.2">
      <c r="A101" s="7" t="s">
        <v>150</v>
      </c>
      <c r="B101" s="8" t="s">
        <v>164</v>
      </c>
      <c r="C101" s="29">
        <v>5410</v>
      </c>
      <c r="D101" s="29">
        <v>5410</v>
      </c>
      <c r="E101" s="29">
        <v>5410</v>
      </c>
      <c r="F101" s="29">
        <f t="shared" si="4"/>
        <v>100</v>
      </c>
      <c r="G101" s="19">
        <v>5755</v>
      </c>
      <c r="H101" s="29">
        <f t="shared" si="5"/>
        <v>94.005212858384013</v>
      </c>
      <c r="J101" s="63"/>
    </row>
    <row r="102" spans="1:10" ht="31.5" x14ac:dyDescent="0.2">
      <c r="A102" s="7" t="s">
        <v>151</v>
      </c>
      <c r="B102" s="8" t="s">
        <v>165</v>
      </c>
      <c r="C102" s="29">
        <v>46017</v>
      </c>
      <c r="D102" s="29">
        <v>46017</v>
      </c>
      <c r="E102" s="29">
        <v>46017</v>
      </c>
      <c r="F102" s="29">
        <f t="shared" si="4"/>
        <v>100</v>
      </c>
      <c r="G102" s="19">
        <v>46018.9</v>
      </c>
      <c r="H102" s="29">
        <f t="shared" si="5"/>
        <v>99.995871261590338</v>
      </c>
      <c r="J102" s="63"/>
    </row>
    <row r="103" spans="1:10" ht="31.5" x14ac:dyDescent="0.2">
      <c r="A103" s="7" t="s">
        <v>152</v>
      </c>
      <c r="B103" s="8" t="s">
        <v>166</v>
      </c>
      <c r="C103" s="29">
        <v>12</v>
      </c>
      <c r="D103" s="29">
        <v>12</v>
      </c>
      <c r="E103" s="29">
        <v>12</v>
      </c>
      <c r="F103" s="29">
        <f t="shared" si="4"/>
        <v>100</v>
      </c>
      <c r="G103" s="19">
        <v>37</v>
      </c>
      <c r="H103" s="29">
        <f t="shared" si="5"/>
        <v>32.432432432432435</v>
      </c>
      <c r="J103" s="63"/>
    </row>
    <row r="104" spans="1:10" x14ac:dyDescent="0.2">
      <c r="A104" s="7" t="s">
        <v>153</v>
      </c>
      <c r="B104" s="8" t="s">
        <v>167</v>
      </c>
      <c r="C104" s="29">
        <v>13600</v>
      </c>
      <c r="D104" s="29">
        <v>13600</v>
      </c>
      <c r="E104" s="29">
        <v>12259.2</v>
      </c>
      <c r="F104" s="29">
        <f t="shared" si="4"/>
        <v>90.141176470588235</v>
      </c>
      <c r="G104" s="19">
        <v>12824.2</v>
      </c>
      <c r="H104" s="29">
        <f t="shared" si="5"/>
        <v>95.594267088785273</v>
      </c>
      <c r="J104" s="63"/>
    </row>
    <row r="105" spans="1:10" ht="33" customHeight="1" x14ac:dyDescent="0.2">
      <c r="A105" s="7">
        <v>5531500000</v>
      </c>
      <c r="B105" s="8" t="s">
        <v>438</v>
      </c>
      <c r="C105" s="29">
        <v>14870.2</v>
      </c>
      <c r="D105" s="29">
        <v>14870.2</v>
      </c>
      <c r="E105" s="29">
        <v>14870.2</v>
      </c>
      <c r="F105" s="29">
        <f t="shared" si="4"/>
        <v>100</v>
      </c>
      <c r="G105" s="19"/>
      <c r="H105" s="29"/>
      <c r="J105" s="63"/>
    </row>
    <row r="106" spans="1:10" s="65" customFormat="1" ht="31.5" x14ac:dyDescent="0.2">
      <c r="A106" s="6">
        <v>5600000000</v>
      </c>
      <c r="B106" s="11" t="s">
        <v>51</v>
      </c>
      <c r="C106" s="18">
        <f t="shared" ref="C106:F106" si="6">SUM(C107:C120)</f>
        <v>3159816.7</v>
      </c>
      <c r="D106" s="18">
        <f t="shared" si="6"/>
        <v>3159816.7</v>
      </c>
      <c r="E106" s="18">
        <f t="shared" si="6"/>
        <v>3156304.5000000005</v>
      </c>
      <c r="F106" s="18">
        <f t="shared" si="4"/>
        <v>99.888847982859261</v>
      </c>
      <c r="G106" s="18">
        <f>SUM(G107:G120)</f>
        <v>3106080.1000000006</v>
      </c>
      <c r="H106" s="18">
        <f t="shared" si="5"/>
        <v>101.61697053466199</v>
      </c>
      <c r="I106" s="64"/>
      <c r="J106" s="63"/>
    </row>
    <row r="107" spans="1:10" s="66" customFormat="1" x14ac:dyDescent="0.2">
      <c r="A107" s="25" t="s">
        <v>173</v>
      </c>
      <c r="B107" s="28" t="s">
        <v>168</v>
      </c>
      <c r="C107" s="29">
        <v>683559.1</v>
      </c>
      <c r="D107" s="29">
        <v>683559.1</v>
      </c>
      <c r="E107" s="29">
        <v>680295</v>
      </c>
      <c r="F107" s="29">
        <f t="shared" si="4"/>
        <v>99.522484595699183</v>
      </c>
      <c r="G107" s="29">
        <v>544275.9</v>
      </c>
      <c r="H107" s="29">
        <f t="shared" si="5"/>
        <v>124.99083644894068</v>
      </c>
      <c r="J107" s="63"/>
    </row>
    <row r="108" spans="1:10" s="66" customFormat="1" x14ac:dyDescent="0.2">
      <c r="A108" s="25" t="s">
        <v>174</v>
      </c>
      <c r="B108" s="28" t="s">
        <v>169</v>
      </c>
      <c r="C108" s="29"/>
      <c r="D108" s="29"/>
      <c r="E108" s="29"/>
      <c r="F108" s="29"/>
      <c r="G108" s="29">
        <v>9120.6</v>
      </c>
      <c r="H108" s="29">
        <f t="shared" si="5"/>
        <v>0</v>
      </c>
      <c r="J108" s="63"/>
    </row>
    <row r="109" spans="1:10" s="66" customFormat="1" x14ac:dyDescent="0.2">
      <c r="A109" s="25" t="s">
        <v>175</v>
      </c>
      <c r="B109" s="28" t="s">
        <v>179</v>
      </c>
      <c r="C109" s="29"/>
      <c r="D109" s="29"/>
      <c r="E109" s="29"/>
      <c r="F109" s="29"/>
      <c r="G109" s="29">
        <v>3042.9</v>
      </c>
      <c r="H109" s="29">
        <f t="shared" si="5"/>
        <v>0</v>
      </c>
      <c r="J109" s="63"/>
    </row>
    <row r="110" spans="1:10" s="66" customFormat="1" x14ac:dyDescent="0.2">
      <c r="A110" s="25" t="s">
        <v>176</v>
      </c>
      <c r="B110" s="28" t="s">
        <v>170</v>
      </c>
      <c r="C110" s="29"/>
      <c r="D110" s="29"/>
      <c r="E110" s="29"/>
      <c r="F110" s="29"/>
      <c r="G110" s="29">
        <v>80059.7</v>
      </c>
      <c r="H110" s="29">
        <f t="shared" si="5"/>
        <v>0</v>
      </c>
      <c r="J110" s="63"/>
    </row>
    <row r="111" spans="1:10" s="66" customFormat="1" x14ac:dyDescent="0.2">
      <c r="A111" s="25" t="s">
        <v>177</v>
      </c>
      <c r="B111" s="28" t="s">
        <v>171</v>
      </c>
      <c r="C111" s="29"/>
      <c r="D111" s="29"/>
      <c r="E111" s="29"/>
      <c r="F111" s="29"/>
      <c r="G111" s="29">
        <v>144217.79999999999</v>
      </c>
      <c r="H111" s="29">
        <f t="shared" si="5"/>
        <v>0</v>
      </c>
      <c r="J111" s="63"/>
    </row>
    <row r="112" spans="1:10" s="66" customFormat="1" x14ac:dyDescent="0.2">
      <c r="A112" s="25" t="s">
        <v>178</v>
      </c>
      <c r="B112" s="28" t="s">
        <v>172</v>
      </c>
      <c r="C112" s="29"/>
      <c r="D112" s="29"/>
      <c r="E112" s="29"/>
      <c r="F112" s="29"/>
      <c r="G112" s="29">
        <v>73834.899999999994</v>
      </c>
      <c r="H112" s="29">
        <f t="shared" si="5"/>
        <v>0</v>
      </c>
      <c r="J112" s="63"/>
    </row>
    <row r="113" spans="1:10" s="66" customFormat="1" x14ac:dyDescent="0.2">
      <c r="A113" s="25" t="s">
        <v>439</v>
      </c>
      <c r="B113" s="28" t="s">
        <v>440</v>
      </c>
      <c r="C113" s="29">
        <v>159268.79999999999</v>
      </c>
      <c r="D113" s="29">
        <v>159268.79999999999</v>
      </c>
      <c r="E113" s="29">
        <v>159268.79999999999</v>
      </c>
      <c r="F113" s="29">
        <f t="shared" si="4"/>
        <v>100</v>
      </c>
      <c r="G113" s="29"/>
      <c r="H113" s="29"/>
      <c r="J113" s="63"/>
    </row>
    <row r="114" spans="1:10" s="66" customFormat="1" x14ac:dyDescent="0.2">
      <c r="A114" s="25" t="s">
        <v>180</v>
      </c>
      <c r="B114" s="28" t="s">
        <v>187</v>
      </c>
      <c r="C114" s="29">
        <v>2049035.4</v>
      </c>
      <c r="D114" s="29">
        <v>2049035.4</v>
      </c>
      <c r="E114" s="29">
        <v>2049035.2</v>
      </c>
      <c r="F114" s="29">
        <f t="shared" si="4"/>
        <v>99.999990239309682</v>
      </c>
      <c r="G114" s="29">
        <v>1821236.8</v>
      </c>
      <c r="H114" s="29">
        <f t="shared" si="5"/>
        <v>112.50789573327312</v>
      </c>
      <c r="J114" s="63"/>
    </row>
    <row r="115" spans="1:10" s="66" customFormat="1" x14ac:dyDescent="0.2">
      <c r="A115" s="25" t="s">
        <v>181</v>
      </c>
      <c r="B115" s="28" t="s">
        <v>188</v>
      </c>
      <c r="C115" s="29">
        <v>178081.1</v>
      </c>
      <c r="D115" s="29">
        <v>178081.1</v>
      </c>
      <c r="E115" s="29">
        <v>178081.1</v>
      </c>
      <c r="F115" s="29">
        <f t="shared" si="4"/>
        <v>100</v>
      </c>
      <c r="G115" s="29">
        <v>90408.6</v>
      </c>
      <c r="H115" s="29" t="s">
        <v>479</v>
      </c>
      <c r="J115" s="63"/>
    </row>
    <row r="116" spans="1:10" s="66" customFormat="1" ht="31.5" x14ac:dyDescent="0.2">
      <c r="A116" s="25" t="s">
        <v>182</v>
      </c>
      <c r="B116" s="28" t="s">
        <v>189</v>
      </c>
      <c r="C116" s="29">
        <v>22023.200000000001</v>
      </c>
      <c r="D116" s="29">
        <v>22023.200000000001</v>
      </c>
      <c r="E116" s="29">
        <v>21920.2</v>
      </c>
      <c r="F116" s="29">
        <f t="shared" si="4"/>
        <v>99.532311380725787</v>
      </c>
      <c r="G116" s="29">
        <v>22522.2</v>
      </c>
      <c r="H116" s="29">
        <f t="shared" si="5"/>
        <v>97.327081723810281</v>
      </c>
      <c r="J116" s="63"/>
    </row>
    <row r="117" spans="1:10" ht="47.25" x14ac:dyDescent="0.2">
      <c r="A117" s="7" t="s">
        <v>183</v>
      </c>
      <c r="B117" s="8" t="s">
        <v>190</v>
      </c>
      <c r="C117" s="29"/>
      <c r="D117" s="29"/>
      <c r="E117" s="29"/>
      <c r="F117" s="29"/>
      <c r="G117" s="19">
        <v>11303.5</v>
      </c>
      <c r="H117" s="29">
        <f t="shared" si="5"/>
        <v>0</v>
      </c>
      <c r="J117" s="63"/>
    </row>
    <row r="118" spans="1:10" ht="31.5" x14ac:dyDescent="0.2">
      <c r="A118" s="7" t="s">
        <v>184</v>
      </c>
      <c r="B118" s="8" t="s">
        <v>191</v>
      </c>
      <c r="C118" s="29">
        <v>17952.2</v>
      </c>
      <c r="D118" s="29">
        <v>17952.2</v>
      </c>
      <c r="E118" s="29">
        <v>17947.7</v>
      </c>
      <c r="F118" s="29">
        <f t="shared" si="4"/>
        <v>99.974933434342304</v>
      </c>
      <c r="G118" s="19">
        <v>16685.599999999999</v>
      </c>
      <c r="H118" s="29">
        <f t="shared" si="5"/>
        <v>107.56400728772115</v>
      </c>
      <c r="J118" s="63"/>
    </row>
    <row r="119" spans="1:10" ht="31.5" x14ac:dyDescent="0.2">
      <c r="A119" s="7" t="s">
        <v>185</v>
      </c>
      <c r="B119" s="8" t="s">
        <v>192</v>
      </c>
      <c r="C119" s="29">
        <v>867.1</v>
      </c>
      <c r="D119" s="29">
        <v>867.1</v>
      </c>
      <c r="E119" s="29">
        <v>867.1</v>
      </c>
      <c r="F119" s="29">
        <f t="shared" si="4"/>
        <v>100</v>
      </c>
      <c r="G119" s="19">
        <v>747.1</v>
      </c>
      <c r="H119" s="29">
        <f t="shared" si="5"/>
        <v>116.0621068130103</v>
      </c>
      <c r="J119" s="63"/>
    </row>
    <row r="120" spans="1:10" x14ac:dyDescent="0.2">
      <c r="A120" s="7" t="s">
        <v>186</v>
      </c>
      <c r="B120" s="8" t="s">
        <v>193</v>
      </c>
      <c r="C120" s="29">
        <v>49029.8</v>
      </c>
      <c r="D120" s="29">
        <v>49029.8</v>
      </c>
      <c r="E120" s="29">
        <v>48889.4</v>
      </c>
      <c r="F120" s="29">
        <f t="shared" si="4"/>
        <v>99.713643539235321</v>
      </c>
      <c r="G120" s="19">
        <v>288624.5</v>
      </c>
      <c r="H120" s="29">
        <f t="shared" si="5"/>
        <v>16.938756065406782</v>
      </c>
      <c r="J120" s="63"/>
    </row>
    <row r="121" spans="1:10" ht="31.5" x14ac:dyDescent="0.2">
      <c r="A121" s="10">
        <v>5700000000</v>
      </c>
      <c r="B121" s="22" t="s">
        <v>7</v>
      </c>
      <c r="C121" s="18">
        <f t="shared" ref="C121:F121" si="7">SUM(C122:C131)</f>
        <v>3037058.8999999994</v>
      </c>
      <c r="D121" s="18">
        <f t="shared" si="7"/>
        <v>3037058.8999999994</v>
      </c>
      <c r="E121" s="18">
        <f t="shared" si="7"/>
        <v>3036993.8</v>
      </c>
      <c r="F121" s="18">
        <f t="shared" si="4"/>
        <v>99.997856478845378</v>
      </c>
      <c r="G121" s="18">
        <f>SUM(G122:G131)</f>
        <v>5466346.7000000002</v>
      </c>
      <c r="H121" s="18">
        <f t="shared" si="5"/>
        <v>55.558016471951909</v>
      </c>
      <c r="I121" s="21"/>
      <c r="J121" s="63"/>
    </row>
    <row r="122" spans="1:10" x14ac:dyDescent="0.2">
      <c r="A122" s="25" t="s">
        <v>219</v>
      </c>
      <c r="B122" s="23" t="s">
        <v>228</v>
      </c>
      <c r="C122" s="29">
        <v>1873022.4</v>
      </c>
      <c r="D122" s="29">
        <v>1873022.4</v>
      </c>
      <c r="E122" s="29">
        <v>1873022.4</v>
      </c>
      <c r="F122" s="29">
        <f t="shared" si="4"/>
        <v>100</v>
      </c>
      <c r="G122" s="29">
        <v>4073330.3</v>
      </c>
      <c r="H122" s="29">
        <f t="shared" si="5"/>
        <v>45.982580887191986</v>
      </c>
      <c r="J122" s="63"/>
    </row>
    <row r="123" spans="1:10" x14ac:dyDescent="0.2">
      <c r="A123" s="25" t="s">
        <v>220</v>
      </c>
      <c r="B123" s="23" t="s">
        <v>229</v>
      </c>
      <c r="C123" s="29">
        <v>11797.4</v>
      </c>
      <c r="D123" s="29">
        <v>11797.4</v>
      </c>
      <c r="E123" s="29">
        <v>11797.3</v>
      </c>
      <c r="F123" s="29">
        <f t="shared" si="4"/>
        <v>99.999152355603769</v>
      </c>
      <c r="G123" s="29">
        <v>2556.5</v>
      </c>
      <c r="H123" s="29" t="s">
        <v>480</v>
      </c>
      <c r="J123" s="63"/>
    </row>
    <row r="124" spans="1:10" x14ac:dyDescent="0.2">
      <c r="A124" s="25" t="s">
        <v>221</v>
      </c>
      <c r="B124" s="23" t="s">
        <v>230</v>
      </c>
      <c r="C124" s="29"/>
      <c r="D124" s="29"/>
      <c r="E124" s="29"/>
      <c r="F124" s="29"/>
      <c r="G124" s="29">
        <v>10000</v>
      </c>
      <c r="H124" s="29">
        <f t="shared" si="5"/>
        <v>0</v>
      </c>
      <c r="J124" s="63"/>
    </row>
    <row r="125" spans="1:10" x14ac:dyDescent="0.2">
      <c r="A125" s="25" t="s">
        <v>222</v>
      </c>
      <c r="B125" s="23" t="s">
        <v>231</v>
      </c>
      <c r="C125" s="29">
        <v>63558.8</v>
      </c>
      <c r="D125" s="29">
        <v>63558.8</v>
      </c>
      <c r="E125" s="29">
        <v>63558.8</v>
      </c>
      <c r="F125" s="29">
        <f t="shared" si="4"/>
        <v>100</v>
      </c>
      <c r="G125" s="29">
        <v>59127.1</v>
      </c>
      <c r="H125" s="29">
        <f t="shared" si="5"/>
        <v>107.49520947247539</v>
      </c>
      <c r="J125" s="63"/>
    </row>
    <row r="126" spans="1:10" ht="31.5" x14ac:dyDescent="0.2">
      <c r="A126" s="7" t="s">
        <v>223</v>
      </c>
      <c r="B126" s="8" t="s">
        <v>405</v>
      </c>
      <c r="C126" s="29">
        <v>298983</v>
      </c>
      <c r="D126" s="29">
        <v>298983</v>
      </c>
      <c r="E126" s="29">
        <v>298982.40000000002</v>
      </c>
      <c r="F126" s="29">
        <f t="shared" si="4"/>
        <v>99.999799319693778</v>
      </c>
      <c r="G126" s="19">
        <v>490539.9</v>
      </c>
      <c r="H126" s="29">
        <f t="shared" si="5"/>
        <v>60.94965975244827</v>
      </c>
      <c r="J126" s="63"/>
    </row>
    <row r="127" spans="1:10" x14ac:dyDescent="0.2">
      <c r="A127" s="7" t="s">
        <v>224</v>
      </c>
      <c r="B127" s="8" t="s">
        <v>382</v>
      </c>
      <c r="C127" s="29">
        <v>311.60000000000002</v>
      </c>
      <c r="D127" s="29">
        <v>311.60000000000002</v>
      </c>
      <c r="E127" s="29">
        <v>311.60000000000002</v>
      </c>
      <c r="F127" s="29">
        <f t="shared" si="4"/>
        <v>100</v>
      </c>
      <c r="G127" s="19">
        <v>1418.1</v>
      </c>
      <c r="H127" s="29">
        <f t="shared" si="5"/>
        <v>21.973062548480364</v>
      </c>
      <c r="J127" s="63"/>
    </row>
    <row r="128" spans="1:10" x14ac:dyDescent="0.2">
      <c r="A128" s="7" t="s">
        <v>441</v>
      </c>
      <c r="B128" s="8" t="s">
        <v>442</v>
      </c>
      <c r="C128" s="29">
        <v>952.8</v>
      </c>
      <c r="D128" s="29">
        <v>952.8</v>
      </c>
      <c r="E128" s="29">
        <v>952.8</v>
      </c>
      <c r="F128" s="29">
        <f t="shared" si="4"/>
        <v>100</v>
      </c>
      <c r="G128" s="19"/>
      <c r="H128" s="29"/>
      <c r="J128" s="63"/>
    </row>
    <row r="129" spans="1:10" x14ac:dyDescent="0.2">
      <c r="A129" s="7" t="s">
        <v>225</v>
      </c>
      <c r="B129" s="8" t="s">
        <v>205</v>
      </c>
      <c r="C129" s="29"/>
      <c r="D129" s="29"/>
      <c r="E129" s="29"/>
      <c r="F129" s="29"/>
      <c r="G129" s="19">
        <v>102555.2</v>
      </c>
      <c r="H129" s="29">
        <f t="shared" si="5"/>
        <v>0</v>
      </c>
      <c r="J129" s="63"/>
    </row>
    <row r="130" spans="1:10" x14ac:dyDescent="0.2">
      <c r="A130" s="7" t="s">
        <v>226</v>
      </c>
      <c r="B130" s="8" t="s">
        <v>232</v>
      </c>
      <c r="C130" s="29"/>
      <c r="D130" s="29"/>
      <c r="E130" s="29"/>
      <c r="F130" s="29"/>
      <c r="G130" s="19">
        <v>17106.7</v>
      </c>
      <c r="H130" s="29">
        <f t="shared" si="5"/>
        <v>0</v>
      </c>
      <c r="J130" s="63"/>
    </row>
    <row r="131" spans="1:10" ht="31.5" x14ac:dyDescent="0.2">
      <c r="A131" s="7" t="s">
        <v>227</v>
      </c>
      <c r="B131" s="8" t="s">
        <v>233</v>
      </c>
      <c r="C131" s="29">
        <v>788432.9</v>
      </c>
      <c r="D131" s="29">
        <v>788432.9</v>
      </c>
      <c r="E131" s="29">
        <v>788368.5</v>
      </c>
      <c r="F131" s="29">
        <f t="shared" si="4"/>
        <v>99.991831898440566</v>
      </c>
      <c r="G131" s="19">
        <v>709712.9</v>
      </c>
      <c r="H131" s="29">
        <f t="shared" si="5"/>
        <v>111.08273500453494</v>
      </c>
      <c r="J131" s="63"/>
    </row>
    <row r="132" spans="1:10" ht="31.5" x14ac:dyDescent="0.2">
      <c r="A132" s="6">
        <v>5800000000</v>
      </c>
      <c r="B132" s="22" t="s">
        <v>194</v>
      </c>
      <c r="C132" s="18">
        <f>SUM(C133:C148)+0.1</f>
        <v>2036050.5</v>
      </c>
      <c r="D132" s="18">
        <f t="shared" ref="D132:F132" si="8">SUM(D133:D148)</f>
        <v>2036050.5</v>
      </c>
      <c r="E132" s="18">
        <f t="shared" si="8"/>
        <v>2036049.9</v>
      </c>
      <c r="F132" s="18">
        <f t="shared" si="4"/>
        <v>99.999970531182797</v>
      </c>
      <c r="G132" s="18">
        <f>SUM(G133:G148)</f>
        <v>4629567.7</v>
      </c>
      <c r="H132" s="18">
        <f t="shared" si="5"/>
        <v>43.979266141847326</v>
      </c>
      <c r="I132" s="21"/>
      <c r="J132" s="63"/>
    </row>
    <row r="133" spans="1:10" x14ac:dyDescent="0.2">
      <c r="A133" s="25" t="s">
        <v>195</v>
      </c>
      <c r="B133" s="23" t="s">
        <v>201</v>
      </c>
      <c r="C133" s="29">
        <v>1566.4</v>
      </c>
      <c r="D133" s="29">
        <v>1566.4</v>
      </c>
      <c r="E133" s="29">
        <v>1566.4</v>
      </c>
      <c r="F133" s="29">
        <f t="shared" si="4"/>
        <v>100</v>
      </c>
      <c r="G133" s="29">
        <v>16221.8</v>
      </c>
      <c r="H133" s="29">
        <f t="shared" si="5"/>
        <v>9.656141735195849</v>
      </c>
      <c r="J133" s="63"/>
    </row>
    <row r="134" spans="1:10" x14ac:dyDescent="0.2">
      <c r="A134" s="25" t="s">
        <v>196</v>
      </c>
      <c r="B134" s="23" t="s">
        <v>202</v>
      </c>
      <c r="C134" s="29">
        <v>1146010.2</v>
      </c>
      <c r="D134" s="29">
        <v>1146010.3</v>
      </c>
      <c r="E134" s="29">
        <v>1146010.3</v>
      </c>
      <c r="F134" s="29">
        <f t="shared" si="4"/>
        <v>100</v>
      </c>
      <c r="G134" s="29">
        <v>779214.8</v>
      </c>
      <c r="H134" s="29">
        <f t="shared" si="5"/>
        <v>147.07245036926918</v>
      </c>
      <c r="J134" s="63"/>
    </row>
    <row r="135" spans="1:10" x14ac:dyDescent="0.2">
      <c r="A135" s="25" t="s">
        <v>398</v>
      </c>
      <c r="B135" s="23" t="s">
        <v>397</v>
      </c>
      <c r="C135" s="29"/>
      <c r="D135" s="29"/>
      <c r="E135" s="29"/>
      <c r="F135" s="29"/>
      <c r="G135" s="29">
        <v>2899652.2</v>
      </c>
      <c r="H135" s="29">
        <f t="shared" si="5"/>
        <v>0</v>
      </c>
      <c r="J135" s="63"/>
    </row>
    <row r="136" spans="1:10" ht="31.5" x14ac:dyDescent="0.2">
      <c r="A136" s="25" t="s">
        <v>197</v>
      </c>
      <c r="B136" s="23" t="s">
        <v>203</v>
      </c>
      <c r="C136" s="29"/>
      <c r="D136" s="29"/>
      <c r="E136" s="29"/>
      <c r="F136" s="29"/>
      <c r="G136" s="29">
        <v>11095</v>
      </c>
      <c r="H136" s="29">
        <f t="shared" si="5"/>
        <v>0</v>
      </c>
      <c r="J136" s="63"/>
    </row>
    <row r="137" spans="1:10" x14ac:dyDescent="0.2">
      <c r="A137" s="25" t="s">
        <v>198</v>
      </c>
      <c r="B137" s="23" t="s">
        <v>204</v>
      </c>
      <c r="C137" s="29"/>
      <c r="D137" s="29"/>
      <c r="E137" s="29"/>
      <c r="F137" s="29"/>
      <c r="G137" s="29">
        <v>28237.200000000001</v>
      </c>
      <c r="H137" s="29">
        <f t="shared" ref="H137:H200" si="9">E137/G137*100</f>
        <v>0</v>
      </c>
      <c r="J137" s="63"/>
    </row>
    <row r="138" spans="1:10" x14ac:dyDescent="0.2">
      <c r="A138" s="25" t="s">
        <v>199</v>
      </c>
      <c r="B138" s="23" t="s">
        <v>205</v>
      </c>
      <c r="C138" s="29"/>
      <c r="D138" s="29"/>
      <c r="E138" s="29"/>
      <c r="F138" s="29"/>
      <c r="G138" s="29">
        <v>63418.9</v>
      </c>
      <c r="H138" s="29">
        <f t="shared" si="9"/>
        <v>0</v>
      </c>
      <c r="J138" s="63"/>
    </row>
    <row r="139" spans="1:10" x14ac:dyDescent="0.2">
      <c r="A139" s="25" t="s">
        <v>443</v>
      </c>
      <c r="B139" s="23" t="s">
        <v>444</v>
      </c>
      <c r="C139" s="29">
        <v>18098.099999999999</v>
      </c>
      <c r="D139" s="29">
        <v>18098.099999999999</v>
      </c>
      <c r="E139" s="29">
        <v>18098.099999999999</v>
      </c>
      <c r="F139" s="29">
        <f t="shared" ref="F137:F200" si="10">E139/D139*100</f>
        <v>100</v>
      </c>
      <c r="G139" s="29"/>
      <c r="H139" s="29"/>
      <c r="J139" s="63"/>
    </row>
    <row r="140" spans="1:10" x14ac:dyDescent="0.2">
      <c r="A140" s="7" t="s">
        <v>200</v>
      </c>
      <c r="B140" s="8" t="s">
        <v>206</v>
      </c>
      <c r="C140" s="29"/>
      <c r="D140" s="29"/>
      <c r="E140" s="29"/>
      <c r="F140" s="29"/>
      <c r="G140" s="19">
        <v>12822.1</v>
      </c>
      <c r="H140" s="29">
        <f t="shared" si="9"/>
        <v>0</v>
      </c>
      <c r="J140" s="63"/>
    </row>
    <row r="141" spans="1:10" ht="31.5" x14ac:dyDescent="0.2">
      <c r="A141" s="7" t="s">
        <v>446</v>
      </c>
      <c r="B141" s="8" t="s">
        <v>445</v>
      </c>
      <c r="C141" s="29">
        <v>17061</v>
      </c>
      <c r="D141" s="29">
        <v>17061</v>
      </c>
      <c r="E141" s="29">
        <v>17061</v>
      </c>
      <c r="F141" s="29">
        <f t="shared" si="10"/>
        <v>100</v>
      </c>
      <c r="G141" s="19"/>
      <c r="H141" s="29"/>
      <c r="J141" s="63"/>
    </row>
    <row r="142" spans="1:10" x14ac:dyDescent="0.2">
      <c r="A142" s="7" t="s">
        <v>448</v>
      </c>
      <c r="B142" s="8" t="s">
        <v>447</v>
      </c>
      <c r="C142" s="29">
        <v>16925</v>
      </c>
      <c r="D142" s="29">
        <v>16925</v>
      </c>
      <c r="E142" s="29">
        <v>16925</v>
      </c>
      <c r="F142" s="29">
        <f t="shared" si="10"/>
        <v>100</v>
      </c>
      <c r="G142" s="19"/>
      <c r="H142" s="29"/>
      <c r="J142" s="63"/>
    </row>
    <row r="143" spans="1:10" ht="31.5" x14ac:dyDescent="0.2">
      <c r="A143" s="7" t="s">
        <v>207</v>
      </c>
      <c r="B143" s="8" t="s">
        <v>213</v>
      </c>
      <c r="C143" s="29">
        <v>66536.399999999994</v>
      </c>
      <c r="D143" s="29">
        <v>66536.399999999994</v>
      </c>
      <c r="E143" s="29">
        <v>66536.399999999994</v>
      </c>
      <c r="F143" s="29">
        <f t="shared" si="10"/>
        <v>100</v>
      </c>
      <c r="G143" s="19">
        <v>68441.399999999994</v>
      </c>
      <c r="H143" s="29">
        <f t="shared" si="9"/>
        <v>97.216596972008176</v>
      </c>
      <c r="J143" s="63"/>
    </row>
    <row r="144" spans="1:10" ht="31.5" x14ac:dyDescent="0.2">
      <c r="A144" s="7" t="s">
        <v>208</v>
      </c>
      <c r="B144" s="8" t="s">
        <v>214</v>
      </c>
      <c r="C144" s="29">
        <v>33804</v>
      </c>
      <c r="D144" s="29">
        <v>33804</v>
      </c>
      <c r="E144" s="29">
        <v>33804</v>
      </c>
      <c r="F144" s="29">
        <f t="shared" si="10"/>
        <v>100</v>
      </c>
      <c r="G144" s="19">
        <v>64865.599999999999</v>
      </c>
      <c r="H144" s="29">
        <f t="shared" si="9"/>
        <v>52.113909375693744</v>
      </c>
      <c r="J144" s="63"/>
    </row>
    <row r="145" spans="1:10" ht="31.5" x14ac:dyDescent="0.2">
      <c r="A145" s="7" t="s">
        <v>209</v>
      </c>
      <c r="B145" s="8" t="s">
        <v>215</v>
      </c>
      <c r="C145" s="29">
        <v>3160.5</v>
      </c>
      <c r="D145" s="29">
        <v>3160.5</v>
      </c>
      <c r="E145" s="29">
        <v>3160.4</v>
      </c>
      <c r="F145" s="29">
        <f t="shared" si="10"/>
        <v>99.996835943679798</v>
      </c>
      <c r="G145" s="19">
        <v>3160.9</v>
      </c>
      <c r="H145" s="29">
        <f t="shared" si="9"/>
        <v>99.984181720396094</v>
      </c>
      <c r="J145" s="63"/>
    </row>
    <row r="146" spans="1:10" ht="31.5" x14ac:dyDescent="0.2">
      <c r="A146" s="7" t="s">
        <v>210</v>
      </c>
      <c r="B146" s="8" t="s">
        <v>216</v>
      </c>
      <c r="C146" s="29"/>
      <c r="D146" s="29"/>
      <c r="E146" s="29"/>
      <c r="F146" s="29"/>
      <c r="G146" s="19">
        <v>1738.9</v>
      </c>
      <c r="H146" s="29">
        <f t="shared" si="9"/>
        <v>0</v>
      </c>
      <c r="J146" s="63"/>
    </row>
    <row r="147" spans="1:10" x14ac:dyDescent="0.2">
      <c r="A147" s="7" t="s">
        <v>211</v>
      </c>
      <c r="B147" s="8" t="s">
        <v>217</v>
      </c>
      <c r="C147" s="29">
        <v>82665.3</v>
      </c>
      <c r="D147" s="29">
        <v>82665.3</v>
      </c>
      <c r="E147" s="29">
        <v>82665.2</v>
      </c>
      <c r="F147" s="29">
        <f t="shared" si="10"/>
        <v>99.999879030258157</v>
      </c>
      <c r="G147" s="19">
        <v>62709.599999999999</v>
      </c>
      <c r="H147" s="29">
        <f t="shared" si="9"/>
        <v>131.82224093280774</v>
      </c>
      <c r="J147" s="63"/>
    </row>
    <row r="148" spans="1:10" ht="31.5" x14ac:dyDescent="0.2">
      <c r="A148" s="7" t="s">
        <v>212</v>
      </c>
      <c r="B148" s="8" t="s">
        <v>218</v>
      </c>
      <c r="C148" s="29">
        <v>650223.5</v>
      </c>
      <c r="D148" s="29">
        <v>650223.5</v>
      </c>
      <c r="E148" s="29">
        <v>650223.1</v>
      </c>
      <c r="F148" s="29">
        <f t="shared" si="10"/>
        <v>99.999938482690951</v>
      </c>
      <c r="G148" s="19">
        <v>617989.30000000005</v>
      </c>
      <c r="H148" s="29">
        <f t="shared" si="9"/>
        <v>105.2159155506414</v>
      </c>
      <c r="J148" s="63"/>
    </row>
    <row r="149" spans="1:10" s="65" customFormat="1" x14ac:dyDescent="0.2">
      <c r="A149" s="10">
        <v>5900000000</v>
      </c>
      <c r="B149" s="11" t="s">
        <v>8</v>
      </c>
      <c r="C149" s="18">
        <f>SUM(C150:C176)+0.1</f>
        <v>34290729.400000006</v>
      </c>
      <c r="D149" s="18">
        <f>SUM(D150:D176)</f>
        <v>34201716.899999999</v>
      </c>
      <c r="E149" s="18">
        <f>SUM(E150:E176)</f>
        <v>33802864.699999996</v>
      </c>
      <c r="F149" s="18">
        <f t="shared" si="10"/>
        <v>98.833824041155069</v>
      </c>
      <c r="G149" s="18">
        <f>SUM(G150:G176)</f>
        <v>30234539.600000005</v>
      </c>
      <c r="H149" s="18">
        <f t="shared" si="9"/>
        <v>111.80214796457489</v>
      </c>
      <c r="I149" s="64"/>
      <c r="J149" s="63"/>
    </row>
    <row r="150" spans="1:10" x14ac:dyDescent="0.2">
      <c r="A150" s="25" t="s">
        <v>234</v>
      </c>
      <c r="B150" s="28" t="s">
        <v>252</v>
      </c>
      <c r="C150" s="29">
        <v>50791</v>
      </c>
      <c r="D150" s="29">
        <v>50791.1</v>
      </c>
      <c r="E150" s="29">
        <v>50791</v>
      </c>
      <c r="F150" s="29">
        <f t="shared" si="10"/>
        <v>99.999803115112698</v>
      </c>
      <c r="G150" s="29">
        <v>55563.4</v>
      </c>
      <c r="H150" s="29">
        <f t="shared" si="9"/>
        <v>91.410892781939197</v>
      </c>
      <c r="J150" s="63"/>
    </row>
    <row r="151" spans="1:10" x14ac:dyDescent="0.2">
      <c r="A151" s="25" t="s">
        <v>235</v>
      </c>
      <c r="B151" s="28" t="s">
        <v>254</v>
      </c>
      <c r="C151" s="29">
        <v>1015789.9</v>
      </c>
      <c r="D151" s="29">
        <v>1015789.9</v>
      </c>
      <c r="E151" s="29">
        <v>984270.9</v>
      </c>
      <c r="F151" s="29">
        <f t="shared" si="10"/>
        <v>96.89709456650435</v>
      </c>
      <c r="G151" s="29">
        <v>1595024.7</v>
      </c>
      <c r="H151" s="29">
        <f t="shared" si="9"/>
        <v>61.708818678481911</v>
      </c>
      <c r="J151" s="63"/>
    </row>
    <row r="152" spans="1:10" x14ac:dyDescent="0.2">
      <c r="A152" s="25" t="s">
        <v>449</v>
      </c>
      <c r="B152" s="28" t="s">
        <v>261</v>
      </c>
      <c r="C152" s="29">
        <v>3246943.3</v>
      </c>
      <c r="D152" s="29">
        <v>3246943.3</v>
      </c>
      <c r="E152" s="29">
        <v>3022894</v>
      </c>
      <c r="F152" s="29">
        <f t="shared" si="10"/>
        <v>93.099685479570908</v>
      </c>
      <c r="G152" s="29"/>
      <c r="H152" s="29"/>
      <c r="J152" s="63"/>
    </row>
    <row r="153" spans="1:10" ht="45.75" x14ac:dyDescent="0.2">
      <c r="A153" s="30" t="s">
        <v>461</v>
      </c>
      <c r="B153" s="28" t="s">
        <v>257</v>
      </c>
      <c r="C153" s="29">
        <v>275614.59999999998</v>
      </c>
      <c r="D153" s="29">
        <v>314278.7</v>
      </c>
      <c r="E153" s="29">
        <v>314089.3</v>
      </c>
      <c r="F153" s="29">
        <f t="shared" si="10"/>
        <v>99.939735018631552</v>
      </c>
      <c r="G153" s="29">
        <v>632543.19999999995</v>
      </c>
      <c r="H153" s="29">
        <f t="shared" si="9"/>
        <v>49.654995895932487</v>
      </c>
      <c r="J153" s="63"/>
    </row>
    <row r="154" spans="1:10" ht="45.75" x14ac:dyDescent="0.2">
      <c r="A154" s="30" t="s">
        <v>462</v>
      </c>
      <c r="B154" s="28" t="s">
        <v>253</v>
      </c>
      <c r="C154" s="29">
        <v>160560.79999999999</v>
      </c>
      <c r="D154" s="29">
        <v>160560.79999999999</v>
      </c>
      <c r="E154" s="29">
        <v>160448</v>
      </c>
      <c r="F154" s="29">
        <f t="shared" si="10"/>
        <v>99.929746239430813</v>
      </c>
      <c r="G154" s="29">
        <v>119984.4</v>
      </c>
      <c r="H154" s="29">
        <f t="shared" si="9"/>
        <v>133.72405079326978</v>
      </c>
      <c r="J154" s="63"/>
    </row>
    <row r="155" spans="1:10" ht="18.75" customHeight="1" x14ac:dyDescent="0.2">
      <c r="A155" s="25" t="s">
        <v>451</v>
      </c>
      <c r="B155" s="28" t="s">
        <v>450</v>
      </c>
      <c r="C155" s="29">
        <v>82875.8</v>
      </c>
      <c r="D155" s="29">
        <v>82875.8</v>
      </c>
      <c r="E155" s="29">
        <v>82868.899999999994</v>
      </c>
      <c r="F155" s="29">
        <f t="shared" si="10"/>
        <v>99.99167428851365</v>
      </c>
      <c r="G155" s="29"/>
      <c r="H155" s="29"/>
      <c r="J155" s="63"/>
    </row>
    <row r="156" spans="1:10" x14ac:dyDescent="0.2">
      <c r="A156" s="25" t="s">
        <v>452</v>
      </c>
      <c r="B156" s="28" t="s">
        <v>453</v>
      </c>
      <c r="C156" s="29">
        <v>834829.7</v>
      </c>
      <c r="D156" s="29">
        <v>834829.7</v>
      </c>
      <c r="E156" s="29">
        <v>834829.7</v>
      </c>
      <c r="F156" s="29">
        <f t="shared" si="10"/>
        <v>100</v>
      </c>
      <c r="G156" s="29"/>
      <c r="H156" s="29"/>
      <c r="J156" s="63"/>
    </row>
    <row r="157" spans="1:10" ht="45.75" x14ac:dyDescent="0.2">
      <c r="A157" s="30" t="s">
        <v>463</v>
      </c>
      <c r="B157" s="28" t="s">
        <v>255</v>
      </c>
      <c r="C157" s="29">
        <v>51856.1</v>
      </c>
      <c r="D157" s="29">
        <v>51856.1</v>
      </c>
      <c r="E157" s="29">
        <v>51649.5</v>
      </c>
      <c r="F157" s="29">
        <f t="shared" si="10"/>
        <v>99.601589784036975</v>
      </c>
      <c r="G157" s="29">
        <v>44142.3</v>
      </c>
      <c r="H157" s="29">
        <f t="shared" si="9"/>
        <v>117.006816590889</v>
      </c>
      <c r="J157" s="63"/>
    </row>
    <row r="158" spans="1:10" x14ac:dyDescent="0.2">
      <c r="A158" s="25" t="s">
        <v>455</v>
      </c>
      <c r="B158" s="28" t="s">
        <v>454</v>
      </c>
      <c r="C158" s="29">
        <v>27751.8</v>
      </c>
      <c r="D158" s="29">
        <v>27751.8</v>
      </c>
      <c r="E158" s="29">
        <v>5625.5</v>
      </c>
      <c r="F158" s="29">
        <f t="shared" si="10"/>
        <v>20.270757212144801</v>
      </c>
      <c r="G158" s="29"/>
      <c r="H158" s="29"/>
      <c r="J158" s="63"/>
    </row>
    <row r="159" spans="1:10" x14ac:dyDescent="0.2">
      <c r="A159" s="25" t="s">
        <v>457</v>
      </c>
      <c r="B159" s="28" t="s">
        <v>456</v>
      </c>
      <c r="C159" s="29">
        <v>40936.699999999997</v>
      </c>
      <c r="D159" s="29">
        <v>40936.699999999997</v>
      </c>
      <c r="E159" s="29">
        <v>40782</v>
      </c>
      <c r="F159" s="29">
        <f t="shared" si="10"/>
        <v>99.622099485302925</v>
      </c>
      <c r="G159" s="29"/>
      <c r="H159" s="29"/>
      <c r="J159" s="63"/>
    </row>
    <row r="160" spans="1:10" x14ac:dyDescent="0.25">
      <c r="A160" s="25" t="s">
        <v>459</v>
      </c>
      <c r="B160" s="39" t="s">
        <v>458</v>
      </c>
      <c r="C160" s="29">
        <v>506509.7</v>
      </c>
      <c r="D160" s="29">
        <v>506509.7</v>
      </c>
      <c r="E160" s="29">
        <v>506504.5</v>
      </c>
      <c r="F160" s="29">
        <f t="shared" si="10"/>
        <v>99.998973366156662</v>
      </c>
      <c r="G160" s="29"/>
      <c r="H160" s="29"/>
      <c r="J160" s="63"/>
    </row>
    <row r="161" spans="1:10" x14ac:dyDescent="0.2">
      <c r="A161" s="25" t="s">
        <v>236</v>
      </c>
      <c r="B161" s="28" t="s">
        <v>256</v>
      </c>
      <c r="C161" s="29"/>
      <c r="D161" s="29"/>
      <c r="E161" s="29"/>
      <c r="F161" s="29"/>
      <c r="G161" s="29">
        <v>154934.5</v>
      </c>
      <c r="H161" s="29">
        <f t="shared" si="9"/>
        <v>0</v>
      </c>
      <c r="J161" s="63"/>
    </row>
    <row r="162" spans="1:10" x14ac:dyDescent="0.2">
      <c r="A162" s="25" t="s">
        <v>237</v>
      </c>
      <c r="B162" s="28" t="s">
        <v>258</v>
      </c>
      <c r="C162" s="29"/>
      <c r="D162" s="29"/>
      <c r="E162" s="29"/>
      <c r="F162" s="29"/>
      <c r="G162" s="29">
        <v>705634.5</v>
      </c>
      <c r="H162" s="29">
        <f t="shared" si="9"/>
        <v>0</v>
      </c>
      <c r="J162" s="63"/>
    </row>
    <row r="163" spans="1:10" ht="31.5" x14ac:dyDescent="0.2">
      <c r="A163" s="25" t="s">
        <v>238</v>
      </c>
      <c r="B163" s="28" t="s">
        <v>259</v>
      </c>
      <c r="C163" s="29"/>
      <c r="D163" s="29"/>
      <c r="E163" s="29"/>
      <c r="F163" s="29"/>
      <c r="G163" s="29">
        <v>30917.1</v>
      </c>
      <c r="H163" s="29">
        <f t="shared" si="9"/>
        <v>0</v>
      </c>
      <c r="J163" s="63"/>
    </row>
    <row r="164" spans="1:10" ht="31.5" x14ac:dyDescent="0.2">
      <c r="A164" s="25" t="s">
        <v>239</v>
      </c>
      <c r="B164" s="28" t="s">
        <v>260</v>
      </c>
      <c r="C164" s="29"/>
      <c r="D164" s="29"/>
      <c r="E164" s="29"/>
      <c r="F164" s="29"/>
      <c r="G164" s="29">
        <v>409694.3</v>
      </c>
      <c r="H164" s="29">
        <f t="shared" si="9"/>
        <v>0</v>
      </c>
      <c r="J164" s="63"/>
    </row>
    <row r="165" spans="1:10" x14ac:dyDescent="0.2">
      <c r="A165" s="25" t="s">
        <v>240</v>
      </c>
      <c r="B165" s="28" t="s">
        <v>261</v>
      </c>
      <c r="C165" s="29"/>
      <c r="D165" s="29"/>
      <c r="E165" s="29"/>
      <c r="F165" s="29"/>
      <c r="G165" s="29">
        <v>1954126.5</v>
      </c>
      <c r="H165" s="29">
        <f t="shared" si="9"/>
        <v>0</v>
      </c>
      <c r="J165" s="63"/>
    </row>
    <row r="166" spans="1:10" ht="31.5" x14ac:dyDescent="0.2">
      <c r="A166" s="25" t="s">
        <v>241</v>
      </c>
      <c r="B166" s="28" t="s">
        <v>58</v>
      </c>
      <c r="C166" s="29"/>
      <c r="D166" s="29"/>
      <c r="E166" s="29"/>
      <c r="F166" s="29"/>
      <c r="G166" s="29">
        <v>458</v>
      </c>
      <c r="H166" s="29">
        <f t="shared" si="9"/>
        <v>0</v>
      </c>
      <c r="J166" s="63"/>
    </row>
    <row r="167" spans="1:10" x14ac:dyDescent="0.2">
      <c r="A167" s="25" t="s">
        <v>242</v>
      </c>
      <c r="B167" s="28" t="s">
        <v>262</v>
      </c>
      <c r="C167" s="29"/>
      <c r="D167" s="29"/>
      <c r="E167" s="29"/>
      <c r="F167" s="29"/>
      <c r="G167" s="29">
        <v>33314.699999999997</v>
      </c>
      <c r="H167" s="29">
        <f t="shared" si="9"/>
        <v>0</v>
      </c>
      <c r="J167" s="63"/>
    </row>
    <row r="168" spans="1:10" x14ac:dyDescent="0.2">
      <c r="A168" s="25" t="s">
        <v>243</v>
      </c>
      <c r="B168" s="28" t="s">
        <v>263</v>
      </c>
      <c r="C168" s="29">
        <v>500859.6</v>
      </c>
      <c r="D168" s="29">
        <v>500859.6</v>
      </c>
      <c r="E168" s="29">
        <v>500859.6</v>
      </c>
      <c r="F168" s="29">
        <f t="shared" si="10"/>
        <v>100</v>
      </c>
      <c r="G168" s="29">
        <v>459328.4</v>
      </c>
      <c r="H168" s="29">
        <f t="shared" si="9"/>
        <v>109.04172265420557</v>
      </c>
      <c r="J168" s="63"/>
    </row>
    <row r="169" spans="1:10" x14ac:dyDescent="0.2">
      <c r="A169" s="25" t="s">
        <v>244</v>
      </c>
      <c r="B169" s="28" t="s">
        <v>264</v>
      </c>
      <c r="C169" s="29">
        <v>20382451</v>
      </c>
      <c r="D169" s="29">
        <v>20254778.199999999</v>
      </c>
      <c r="E169" s="29">
        <v>20244819.800000001</v>
      </c>
      <c r="F169" s="29">
        <f t="shared" si="10"/>
        <v>99.950834317208177</v>
      </c>
      <c r="G169" s="29">
        <v>18146655.600000001</v>
      </c>
      <c r="H169" s="29">
        <f t="shared" si="9"/>
        <v>111.5622638476701</v>
      </c>
      <c r="J169" s="63"/>
    </row>
    <row r="170" spans="1:10" ht="31.5" x14ac:dyDescent="0.2">
      <c r="A170" s="25" t="s">
        <v>245</v>
      </c>
      <c r="B170" s="28" t="s">
        <v>265</v>
      </c>
      <c r="C170" s="29">
        <v>84091.5</v>
      </c>
      <c r="D170" s="29">
        <v>84091.5</v>
      </c>
      <c r="E170" s="29">
        <v>84089</v>
      </c>
      <c r="F170" s="29">
        <f t="shared" si="10"/>
        <v>99.997027047918039</v>
      </c>
      <c r="G170" s="29">
        <v>173022.6</v>
      </c>
      <c r="H170" s="29">
        <f t="shared" si="9"/>
        <v>48.600009478530545</v>
      </c>
      <c r="J170" s="63"/>
    </row>
    <row r="171" spans="1:10" x14ac:dyDescent="0.2">
      <c r="A171" s="25" t="s">
        <v>246</v>
      </c>
      <c r="B171" s="28" t="s">
        <v>266</v>
      </c>
      <c r="C171" s="29">
        <v>127064.7</v>
      </c>
      <c r="D171" s="29">
        <v>127064.7</v>
      </c>
      <c r="E171" s="29">
        <v>127064.7</v>
      </c>
      <c r="F171" s="29">
        <f t="shared" si="10"/>
        <v>100</v>
      </c>
      <c r="G171" s="29">
        <v>235296.2</v>
      </c>
      <c r="H171" s="29">
        <f t="shared" si="9"/>
        <v>54.002019582126692</v>
      </c>
      <c r="J171" s="63"/>
    </row>
    <row r="172" spans="1:10" x14ac:dyDescent="0.2">
      <c r="A172" s="25" t="s">
        <v>247</v>
      </c>
      <c r="B172" s="28" t="s">
        <v>267</v>
      </c>
      <c r="C172" s="29">
        <v>180211.6</v>
      </c>
      <c r="D172" s="29">
        <v>180211.6</v>
      </c>
      <c r="E172" s="29">
        <v>180211.5</v>
      </c>
      <c r="F172" s="29">
        <f t="shared" si="10"/>
        <v>99.999944509676396</v>
      </c>
      <c r="G172" s="29">
        <v>82274.3</v>
      </c>
      <c r="H172" s="29" t="s">
        <v>476</v>
      </c>
      <c r="J172" s="63"/>
    </row>
    <row r="173" spans="1:10" ht="31.5" x14ac:dyDescent="0.2">
      <c r="A173" s="25" t="s">
        <v>248</v>
      </c>
      <c r="B173" s="28" t="s">
        <v>268</v>
      </c>
      <c r="C173" s="29">
        <v>5363994.7</v>
      </c>
      <c r="D173" s="29">
        <v>5364039.7</v>
      </c>
      <c r="E173" s="29">
        <v>5267190.5999999996</v>
      </c>
      <c r="F173" s="29">
        <f t="shared" si="10"/>
        <v>98.19447458601023</v>
      </c>
      <c r="G173" s="29">
        <v>3964764.1</v>
      </c>
      <c r="H173" s="29">
        <f t="shared" si="9"/>
        <v>132.85003766050039</v>
      </c>
      <c r="J173" s="63"/>
    </row>
    <row r="174" spans="1:10" x14ac:dyDescent="0.2">
      <c r="A174" s="25" t="s">
        <v>249</v>
      </c>
      <c r="B174" s="28" t="s">
        <v>269</v>
      </c>
      <c r="C174" s="29">
        <v>1209405.3999999999</v>
      </c>
      <c r="D174" s="29">
        <v>1209405.3999999999</v>
      </c>
      <c r="E174" s="29">
        <v>1197971.8</v>
      </c>
      <c r="F174" s="29">
        <f t="shared" si="10"/>
        <v>99.054609810738413</v>
      </c>
      <c r="G174" s="29">
        <v>1300024.5</v>
      </c>
      <c r="H174" s="29">
        <f t="shared" si="9"/>
        <v>92.14994025112604</v>
      </c>
      <c r="J174" s="63"/>
    </row>
    <row r="175" spans="1:10" x14ac:dyDescent="0.2">
      <c r="A175" s="25" t="s">
        <v>250</v>
      </c>
      <c r="B175" s="28" t="s">
        <v>270</v>
      </c>
      <c r="C175" s="29">
        <v>1963.7</v>
      </c>
      <c r="D175" s="29">
        <v>1914.9</v>
      </c>
      <c r="E175" s="29">
        <v>1014.9</v>
      </c>
      <c r="F175" s="29">
        <f t="shared" si="10"/>
        <v>53.000156666144434</v>
      </c>
      <c r="G175" s="29">
        <v>1188.2</v>
      </c>
      <c r="H175" s="29">
        <f t="shared" si="9"/>
        <v>85.414913314256864</v>
      </c>
      <c r="J175" s="63"/>
    </row>
    <row r="176" spans="1:10" ht="31.5" x14ac:dyDescent="0.2">
      <c r="A176" s="7" t="s">
        <v>251</v>
      </c>
      <c r="B176" s="8" t="s">
        <v>271</v>
      </c>
      <c r="C176" s="19">
        <v>146227.70000000001</v>
      </c>
      <c r="D176" s="19">
        <v>146227.70000000001</v>
      </c>
      <c r="E176" s="29">
        <v>144889.5</v>
      </c>
      <c r="F176" s="29">
        <f t="shared" si="10"/>
        <v>99.08485191246254</v>
      </c>
      <c r="G176" s="19">
        <v>135648.1</v>
      </c>
      <c r="H176" s="29">
        <f t="shared" si="9"/>
        <v>106.81277511443213</v>
      </c>
      <c r="J176" s="63"/>
    </row>
    <row r="177" spans="1:10" s="65" customFormat="1" x14ac:dyDescent="0.2">
      <c r="A177" s="10">
        <v>6000000000</v>
      </c>
      <c r="B177" s="9" t="s">
        <v>10</v>
      </c>
      <c r="C177" s="18">
        <f>SUM(C178:C189)-0.1</f>
        <v>27229910.699999999</v>
      </c>
      <c r="D177" s="18">
        <f t="shared" ref="D177:E177" si="11">SUM(D178:D189)</f>
        <v>27229910.699999999</v>
      </c>
      <c r="E177" s="18">
        <f t="shared" si="11"/>
        <v>26772905.800000001</v>
      </c>
      <c r="F177" s="18">
        <f t="shared" si="10"/>
        <v>98.321680504078927</v>
      </c>
      <c r="G177" s="18">
        <f>SUM(G178:G189)</f>
        <v>27886896.799999997</v>
      </c>
      <c r="H177" s="18">
        <f t="shared" si="9"/>
        <v>96.005324622566121</v>
      </c>
      <c r="I177" s="64"/>
      <c r="J177" s="63"/>
    </row>
    <row r="178" spans="1:10" x14ac:dyDescent="0.2">
      <c r="A178" s="30">
        <v>6010100000</v>
      </c>
      <c r="B178" s="26" t="s">
        <v>464</v>
      </c>
      <c r="C178" s="29">
        <v>72000</v>
      </c>
      <c r="D178" s="29">
        <v>72000</v>
      </c>
      <c r="E178" s="29">
        <v>72000</v>
      </c>
      <c r="F178" s="29">
        <f t="shared" si="10"/>
        <v>100</v>
      </c>
      <c r="G178" s="29"/>
      <c r="H178" s="29"/>
      <c r="I178" s="21"/>
      <c r="J178" s="68"/>
    </row>
    <row r="179" spans="1:10" ht="31.5" x14ac:dyDescent="0.2">
      <c r="A179" s="30" t="s">
        <v>272</v>
      </c>
      <c r="B179" s="26" t="s">
        <v>280</v>
      </c>
      <c r="C179" s="29">
        <v>1374746.1</v>
      </c>
      <c r="D179" s="29">
        <v>1374746</v>
      </c>
      <c r="E179" s="29">
        <v>1303167.6000000001</v>
      </c>
      <c r="F179" s="29">
        <f t="shared" si="10"/>
        <v>94.793336369045633</v>
      </c>
      <c r="G179" s="29">
        <v>1280511.8999999999</v>
      </c>
      <c r="H179" s="29">
        <f t="shared" si="9"/>
        <v>101.7692689931269</v>
      </c>
      <c r="J179" s="63"/>
    </row>
    <row r="180" spans="1:10" ht="31.5" x14ac:dyDescent="0.2">
      <c r="A180" s="30" t="s">
        <v>273</v>
      </c>
      <c r="B180" s="26" t="s">
        <v>281</v>
      </c>
      <c r="C180" s="29"/>
      <c r="D180" s="29"/>
      <c r="E180" s="29"/>
      <c r="F180" s="29"/>
      <c r="G180" s="29">
        <v>19149.3</v>
      </c>
      <c r="H180" s="29">
        <f t="shared" si="9"/>
        <v>0</v>
      </c>
      <c r="J180" s="63"/>
    </row>
    <row r="181" spans="1:10" x14ac:dyDescent="0.2">
      <c r="A181" s="30" t="s">
        <v>274</v>
      </c>
      <c r="B181" s="26" t="s">
        <v>282</v>
      </c>
      <c r="C181" s="29"/>
      <c r="D181" s="29"/>
      <c r="E181" s="29"/>
      <c r="F181" s="29"/>
      <c r="G181" s="29">
        <v>7395363.9000000004</v>
      </c>
      <c r="H181" s="29">
        <f t="shared" si="9"/>
        <v>0</v>
      </c>
      <c r="J181" s="63"/>
    </row>
    <row r="182" spans="1:10" x14ac:dyDescent="0.2">
      <c r="A182" s="30" t="s">
        <v>275</v>
      </c>
      <c r="B182" s="26" t="s">
        <v>283</v>
      </c>
      <c r="C182" s="29"/>
      <c r="D182" s="29"/>
      <c r="E182" s="29"/>
      <c r="F182" s="29"/>
      <c r="G182" s="29">
        <v>96103</v>
      </c>
      <c r="H182" s="29">
        <f t="shared" si="9"/>
        <v>0</v>
      </c>
      <c r="J182" s="63"/>
    </row>
    <row r="183" spans="1:10" ht="45.75" x14ac:dyDescent="0.2">
      <c r="A183" s="30" t="s">
        <v>465</v>
      </c>
      <c r="B183" s="26" t="s">
        <v>284</v>
      </c>
      <c r="C183" s="29">
        <v>6985111.2999999998</v>
      </c>
      <c r="D183" s="29">
        <v>6985111.2999999998</v>
      </c>
      <c r="E183" s="29">
        <v>6985111.2999999998</v>
      </c>
      <c r="F183" s="29">
        <f t="shared" si="10"/>
        <v>100</v>
      </c>
      <c r="G183" s="29">
        <v>2899046.9</v>
      </c>
      <c r="H183" s="29" t="s">
        <v>477</v>
      </c>
      <c r="J183" s="63"/>
    </row>
    <row r="184" spans="1:10" x14ac:dyDescent="0.2">
      <c r="A184" s="30" t="s">
        <v>276</v>
      </c>
      <c r="B184" s="26" t="s">
        <v>285</v>
      </c>
      <c r="C184" s="29"/>
      <c r="D184" s="29"/>
      <c r="E184" s="29"/>
      <c r="F184" s="29"/>
      <c r="G184" s="29"/>
      <c r="H184" s="29"/>
      <c r="J184" s="63"/>
    </row>
    <row r="185" spans="1:10" x14ac:dyDescent="0.2">
      <c r="A185" s="30" t="s">
        <v>466</v>
      </c>
      <c r="B185" s="26" t="s">
        <v>282</v>
      </c>
      <c r="C185" s="29">
        <v>7821202.7000000002</v>
      </c>
      <c r="D185" s="29">
        <v>7821202.7000000002</v>
      </c>
      <c r="E185" s="29">
        <v>7783651.4000000004</v>
      </c>
      <c r="F185" s="29">
        <f t="shared" si="10"/>
        <v>99.519878189578179</v>
      </c>
      <c r="G185" s="29"/>
      <c r="H185" s="29"/>
      <c r="J185" s="63"/>
    </row>
    <row r="186" spans="1:10" x14ac:dyDescent="0.2">
      <c r="A186" s="30" t="s">
        <v>467</v>
      </c>
      <c r="B186" s="26" t="s">
        <v>283</v>
      </c>
      <c r="C186" s="29">
        <v>63466.1</v>
      </c>
      <c r="D186" s="29">
        <v>63466.1</v>
      </c>
      <c r="E186" s="29">
        <v>63016.1</v>
      </c>
      <c r="F186" s="29">
        <f t="shared" si="10"/>
        <v>99.290960055840841</v>
      </c>
      <c r="G186" s="29"/>
      <c r="H186" s="29"/>
      <c r="J186" s="63"/>
    </row>
    <row r="187" spans="1:10" ht="31.5" x14ac:dyDescent="0.2">
      <c r="A187" s="30" t="s">
        <v>277</v>
      </c>
      <c r="B187" s="26" t="s">
        <v>286</v>
      </c>
      <c r="C187" s="29">
        <v>3421883</v>
      </c>
      <c r="D187" s="29">
        <v>3421883</v>
      </c>
      <c r="E187" s="29">
        <v>3349292</v>
      </c>
      <c r="F187" s="29">
        <f t="shared" si="10"/>
        <v>97.878624137645858</v>
      </c>
      <c r="G187" s="29">
        <v>6800222.5</v>
      </c>
      <c r="H187" s="29">
        <f t="shared" si="9"/>
        <v>49.252682540902157</v>
      </c>
      <c r="J187" s="63"/>
    </row>
    <row r="188" spans="1:10" ht="31.5" x14ac:dyDescent="0.2">
      <c r="A188" s="30" t="s">
        <v>278</v>
      </c>
      <c r="B188" s="26" t="s">
        <v>287</v>
      </c>
      <c r="C188" s="29">
        <v>6095141.4000000004</v>
      </c>
      <c r="D188" s="29">
        <v>6095141.4000000004</v>
      </c>
      <c r="E188" s="29">
        <v>5849311.5999999996</v>
      </c>
      <c r="F188" s="29">
        <f t="shared" si="10"/>
        <v>95.966790860668127</v>
      </c>
      <c r="G188" s="29">
        <v>8447229.9000000004</v>
      </c>
      <c r="H188" s="29">
        <f t="shared" si="9"/>
        <v>69.245322658970125</v>
      </c>
      <c r="J188" s="63"/>
    </row>
    <row r="189" spans="1:10" ht="31.5" x14ac:dyDescent="0.2">
      <c r="A189" s="7" t="s">
        <v>279</v>
      </c>
      <c r="B189" s="8" t="s">
        <v>288</v>
      </c>
      <c r="C189" s="19">
        <v>1396360.2</v>
      </c>
      <c r="D189" s="19">
        <v>1396360.2</v>
      </c>
      <c r="E189" s="29">
        <v>1367355.8</v>
      </c>
      <c r="F189" s="29">
        <f t="shared" si="10"/>
        <v>97.922856867447251</v>
      </c>
      <c r="G189" s="19">
        <v>949269.4</v>
      </c>
      <c r="H189" s="29">
        <f t="shared" si="9"/>
        <v>144.04296609582065</v>
      </c>
      <c r="J189" s="63"/>
    </row>
    <row r="190" spans="1:10" x14ac:dyDescent="0.2">
      <c r="A190" s="10">
        <v>6100000000</v>
      </c>
      <c r="B190" s="22" t="s">
        <v>11</v>
      </c>
      <c r="C190" s="18">
        <f t="shared" ref="C190:F190" si="12">C191+C192</f>
        <v>125307.4</v>
      </c>
      <c r="D190" s="18">
        <f t="shared" si="12"/>
        <v>125307.4</v>
      </c>
      <c r="E190" s="18">
        <f t="shared" si="12"/>
        <v>120075.3</v>
      </c>
      <c r="F190" s="18">
        <f t="shared" si="10"/>
        <v>95.824588172765544</v>
      </c>
      <c r="G190" s="18">
        <f>G191+G192</f>
        <v>122343.90000000001</v>
      </c>
      <c r="H190" s="18">
        <f t="shared" si="9"/>
        <v>98.145718748544056</v>
      </c>
      <c r="J190" s="63"/>
    </row>
    <row r="191" spans="1:10" x14ac:dyDescent="0.2">
      <c r="A191" s="7" t="s">
        <v>289</v>
      </c>
      <c r="B191" s="8" t="s">
        <v>291</v>
      </c>
      <c r="C191" s="19">
        <v>43196.7</v>
      </c>
      <c r="D191" s="19">
        <v>43196.7</v>
      </c>
      <c r="E191" s="29">
        <v>43186.7</v>
      </c>
      <c r="F191" s="29">
        <f t="shared" si="10"/>
        <v>99.976850083455446</v>
      </c>
      <c r="G191" s="19">
        <v>41634.300000000003</v>
      </c>
      <c r="H191" s="29">
        <f t="shared" si="9"/>
        <v>103.72865642030729</v>
      </c>
      <c r="J191" s="63"/>
    </row>
    <row r="192" spans="1:10" ht="47.25" x14ac:dyDescent="0.2">
      <c r="A192" s="7" t="s">
        <v>290</v>
      </c>
      <c r="B192" s="8" t="s">
        <v>292</v>
      </c>
      <c r="C192" s="19">
        <v>82110.7</v>
      </c>
      <c r="D192" s="29">
        <v>82110.7</v>
      </c>
      <c r="E192" s="29">
        <v>76888.600000000006</v>
      </c>
      <c r="F192" s="29">
        <f t="shared" si="10"/>
        <v>93.640171134821657</v>
      </c>
      <c r="G192" s="19">
        <v>80709.600000000006</v>
      </c>
      <c r="H192" s="29">
        <f t="shared" si="9"/>
        <v>95.265742860824489</v>
      </c>
      <c r="J192" s="63"/>
    </row>
    <row r="193" spans="1:10" s="65" customFormat="1" ht="31.5" x14ac:dyDescent="0.2">
      <c r="A193" s="6" t="s">
        <v>293</v>
      </c>
      <c r="B193" s="9" t="s">
        <v>52</v>
      </c>
      <c r="C193" s="18">
        <f>SUM(C194:C203)</f>
        <v>4862316.1999999993</v>
      </c>
      <c r="D193" s="18">
        <f>SUM(D194:D203)</f>
        <v>4862316.1999999993</v>
      </c>
      <c r="E193" s="18">
        <f>SUM(E194:E203)</f>
        <v>4856735.3000000007</v>
      </c>
      <c r="F193" s="18">
        <f t="shared" si="10"/>
        <v>99.885221368367638</v>
      </c>
      <c r="G193" s="18">
        <f>SUM(G194:G203)</f>
        <v>2431266.9</v>
      </c>
      <c r="H193" s="18" t="s">
        <v>479</v>
      </c>
      <c r="I193" s="64"/>
      <c r="J193" s="63"/>
    </row>
    <row r="194" spans="1:10" x14ac:dyDescent="0.2">
      <c r="A194" s="25" t="s">
        <v>294</v>
      </c>
      <c r="B194" s="26" t="s">
        <v>299</v>
      </c>
      <c r="C194" s="29">
        <v>4320953</v>
      </c>
      <c r="D194" s="29">
        <v>4320953</v>
      </c>
      <c r="E194" s="29">
        <v>4317528.9000000004</v>
      </c>
      <c r="F194" s="29">
        <f t="shared" si="10"/>
        <v>99.920755907319531</v>
      </c>
      <c r="G194" s="29">
        <v>1963703.2</v>
      </c>
      <c r="H194" s="29" t="s">
        <v>476</v>
      </c>
      <c r="J194" s="63"/>
    </row>
    <row r="195" spans="1:10" x14ac:dyDescent="0.2">
      <c r="A195" s="25" t="s">
        <v>295</v>
      </c>
      <c r="B195" s="26" t="s">
        <v>300</v>
      </c>
      <c r="C195" s="29"/>
      <c r="D195" s="29"/>
      <c r="E195" s="29"/>
      <c r="F195" s="29"/>
      <c r="G195" s="29">
        <v>4709.5</v>
      </c>
      <c r="H195" s="29">
        <f t="shared" si="9"/>
        <v>0</v>
      </c>
      <c r="J195" s="63"/>
    </row>
    <row r="196" spans="1:10" x14ac:dyDescent="0.2">
      <c r="A196" s="25" t="s">
        <v>296</v>
      </c>
      <c r="B196" s="26" t="s">
        <v>301</v>
      </c>
      <c r="C196" s="29"/>
      <c r="D196" s="29"/>
      <c r="E196" s="29"/>
      <c r="F196" s="29"/>
      <c r="G196" s="29">
        <v>23002.1</v>
      </c>
      <c r="H196" s="29">
        <f t="shared" si="9"/>
        <v>0</v>
      </c>
      <c r="J196" s="63"/>
    </row>
    <row r="197" spans="1:10" x14ac:dyDescent="0.2">
      <c r="A197" s="25" t="s">
        <v>297</v>
      </c>
      <c r="B197" s="26" t="s">
        <v>302</v>
      </c>
      <c r="C197" s="29"/>
      <c r="D197" s="29"/>
      <c r="E197" s="29"/>
      <c r="F197" s="29"/>
      <c r="G197" s="29">
        <v>22830.6</v>
      </c>
      <c r="H197" s="29">
        <f t="shared" si="9"/>
        <v>0</v>
      </c>
      <c r="J197" s="63"/>
    </row>
    <row r="198" spans="1:10" x14ac:dyDescent="0.2">
      <c r="A198" s="25" t="s">
        <v>298</v>
      </c>
      <c r="B198" s="26" t="s">
        <v>303</v>
      </c>
      <c r="C198" s="29">
        <v>4499.6000000000004</v>
      </c>
      <c r="D198" s="29">
        <v>4499.6000000000004</v>
      </c>
      <c r="E198" s="29">
        <v>4499.6000000000004</v>
      </c>
      <c r="F198" s="29">
        <f t="shared" si="10"/>
        <v>100</v>
      </c>
      <c r="G198" s="29">
        <v>4499.6000000000004</v>
      </c>
      <c r="H198" s="29">
        <f t="shared" si="9"/>
        <v>100</v>
      </c>
      <c r="J198" s="63"/>
    </row>
    <row r="199" spans="1:10" x14ac:dyDescent="0.25">
      <c r="A199" s="41" t="s">
        <v>468</v>
      </c>
      <c r="B199" s="26" t="s">
        <v>428</v>
      </c>
      <c r="C199" s="29">
        <v>34611.5</v>
      </c>
      <c r="D199" s="29">
        <v>34611.5</v>
      </c>
      <c r="E199" s="29">
        <v>34611.5</v>
      </c>
      <c r="F199" s="29">
        <f t="shared" si="10"/>
        <v>100</v>
      </c>
      <c r="G199" s="29"/>
      <c r="H199" s="29"/>
      <c r="J199" s="63"/>
    </row>
    <row r="200" spans="1:10" x14ac:dyDescent="0.25">
      <c r="A200" s="41" t="s">
        <v>469</v>
      </c>
      <c r="B200" s="26" t="s">
        <v>302</v>
      </c>
      <c r="C200" s="29">
        <v>49356.9</v>
      </c>
      <c r="D200" s="29">
        <v>49356.9</v>
      </c>
      <c r="E200" s="29">
        <v>49356.9</v>
      </c>
      <c r="F200" s="29">
        <f t="shared" si="10"/>
        <v>100</v>
      </c>
      <c r="G200" s="29"/>
      <c r="H200" s="29"/>
      <c r="J200" s="63"/>
    </row>
    <row r="201" spans="1:10" ht="31.5" x14ac:dyDescent="0.2">
      <c r="A201" s="25" t="s">
        <v>304</v>
      </c>
      <c r="B201" s="26" t="s">
        <v>307</v>
      </c>
      <c r="C201" s="29">
        <v>74854.5</v>
      </c>
      <c r="D201" s="29">
        <v>74854.5</v>
      </c>
      <c r="E201" s="29">
        <v>73215.8</v>
      </c>
      <c r="F201" s="29">
        <f t="shared" ref="F201:F254" si="13">E201/D201*100</f>
        <v>97.810819656800859</v>
      </c>
      <c r="G201" s="29">
        <v>78938.5</v>
      </c>
      <c r="H201" s="29">
        <f t="shared" ref="H201:H254" si="14">E201/G201*100</f>
        <v>92.750432298561549</v>
      </c>
      <c r="J201" s="63"/>
    </row>
    <row r="202" spans="1:10" x14ac:dyDescent="0.2">
      <c r="A202" s="7" t="s">
        <v>305</v>
      </c>
      <c r="B202" s="8" t="s">
        <v>308</v>
      </c>
      <c r="C202" s="29">
        <v>361453.1</v>
      </c>
      <c r="D202" s="19">
        <v>361453.1</v>
      </c>
      <c r="E202" s="29">
        <v>361251.9</v>
      </c>
      <c r="F202" s="29">
        <f t="shared" si="13"/>
        <v>99.944335793495767</v>
      </c>
      <c r="G202" s="19">
        <v>330783.40000000002</v>
      </c>
      <c r="H202" s="29">
        <f t="shared" si="14"/>
        <v>109.21101240267801</v>
      </c>
      <c r="J202" s="63"/>
    </row>
    <row r="203" spans="1:10" ht="31.5" x14ac:dyDescent="0.2">
      <c r="A203" s="7" t="s">
        <v>306</v>
      </c>
      <c r="B203" s="8" t="s">
        <v>384</v>
      </c>
      <c r="C203" s="29">
        <v>16587.599999999999</v>
      </c>
      <c r="D203" s="19">
        <v>16587.599999999999</v>
      </c>
      <c r="E203" s="29">
        <v>16270.7</v>
      </c>
      <c r="F203" s="29">
        <f t="shared" si="13"/>
        <v>98.08953676240084</v>
      </c>
      <c r="G203" s="19">
        <v>2800</v>
      </c>
      <c r="H203" s="29" t="s">
        <v>481</v>
      </c>
      <c r="J203" s="63"/>
    </row>
    <row r="204" spans="1:10" s="65" customFormat="1" ht="31.5" x14ac:dyDescent="0.2">
      <c r="A204" s="6" t="s">
        <v>309</v>
      </c>
      <c r="B204" s="9" t="s">
        <v>12</v>
      </c>
      <c r="C204" s="18">
        <f t="shared" ref="C204:F204" si="15">C205+C206</f>
        <v>155604.1</v>
      </c>
      <c r="D204" s="18">
        <f t="shared" si="15"/>
        <v>155604.1</v>
      </c>
      <c r="E204" s="18">
        <f t="shared" si="15"/>
        <v>155604.1</v>
      </c>
      <c r="F204" s="18">
        <f t="shared" si="13"/>
        <v>100</v>
      </c>
      <c r="G204" s="18">
        <f>G205+G206</f>
        <v>111985</v>
      </c>
      <c r="H204" s="18">
        <f t="shared" si="14"/>
        <v>138.95084163057555</v>
      </c>
      <c r="J204" s="63"/>
    </row>
    <row r="205" spans="1:10" ht="24" customHeight="1" x14ac:dyDescent="0.2">
      <c r="A205" s="25" t="s">
        <v>310</v>
      </c>
      <c r="B205" s="26" t="s">
        <v>311</v>
      </c>
      <c r="C205" s="29">
        <v>150000</v>
      </c>
      <c r="D205" s="29">
        <v>150000</v>
      </c>
      <c r="E205" s="29">
        <v>150000</v>
      </c>
      <c r="F205" s="29">
        <f t="shared" si="13"/>
        <v>100</v>
      </c>
      <c r="G205" s="29">
        <v>100000</v>
      </c>
      <c r="H205" s="29">
        <f t="shared" si="14"/>
        <v>150</v>
      </c>
      <c r="J205" s="63"/>
    </row>
    <row r="206" spans="1:10" ht="31.5" x14ac:dyDescent="0.2">
      <c r="A206" s="25" t="s">
        <v>312</v>
      </c>
      <c r="B206" s="26" t="s">
        <v>313</v>
      </c>
      <c r="C206" s="29">
        <v>5604.1</v>
      </c>
      <c r="D206" s="29">
        <v>5604.1</v>
      </c>
      <c r="E206" s="29">
        <v>5604.1</v>
      </c>
      <c r="F206" s="29">
        <f t="shared" si="13"/>
        <v>100</v>
      </c>
      <c r="G206" s="29">
        <v>11985</v>
      </c>
      <c r="H206" s="29">
        <f t="shared" si="14"/>
        <v>46.759282436378804</v>
      </c>
      <c r="J206" s="63"/>
    </row>
    <row r="207" spans="1:10" s="65" customFormat="1" ht="31.5" x14ac:dyDescent="0.2">
      <c r="A207" s="6" t="s">
        <v>314</v>
      </c>
      <c r="B207" s="9" t="s">
        <v>53</v>
      </c>
      <c r="C207" s="18">
        <f>SUM(C208:C211)-0.1</f>
        <v>1521939</v>
      </c>
      <c r="D207" s="18">
        <f t="shared" ref="D207:F207" si="16">SUM(D208:D211)</f>
        <v>1521939</v>
      </c>
      <c r="E207" s="18">
        <f t="shared" si="16"/>
        <v>1517757.7</v>
      </c>
      <c r="F207" s="18">
        <f t="shared" si="13"/>
        <v>99.725264941630371</v>
      </c>
      <c r="G207" s="18">
        <f>SUM(G208:G211)</f>
        <v>1307212.7</v>
      </c>
      <c r="H207" s="18">
        <f t="shared" si="14"/>
        <v>116.10640716694382</v>
      </c>
      <c r="J207" s="63"/>
    </row>
    <row r="208" spans="1:10" ht="31.5" x14ac:dyDescent="0.2">
      <c r="A208" s="7" t="s">
        <v>315</v>
      </c>
      <c r="B208" s="8" t="s">
        <v>316</v>
      </c>
      <c r="C208" s="19">
        <v>1299.5</v>
      </c>
      <c r="D208" s="29">
        <v>1299.5</v>
      </c>
      <c r="E208" s="29">
        <v>1299.5</v>
      </c>
      <c r="F208" s="29">
        <f t="shared" si="13"/>
        <v>100</v>
      </c>
      <c r="G208" s="19">
        <v>100394.4</v>
      </c>
      <c r="H208" s="29">
        <f t="shared" si="14"/>
        <v>1.2943949064888083</v>
      </c>
      <c r="J208" s="63"/>
    </row>
    <row r="209" spans="1:10" ht="31.5" x14ac:dyDescent="0.2">
      <c r="A209" s="7" t="s">
        <v>317</v>
      </c>
      <c r="B209" s="8" t="s">
        <v>320</v>
      </c>
      <c r="C209" s="19">
        <v>1052839.2</v>
      </c>
      <c r="D209" s="29">
        <v>1052839.1000000001</v>
      </c>
      <c r="E209" s="29">
        <v>1049554</v>
      </c>
      <c r="F209" s="29">
        <f t="shared" si="13"/>
        <v>99.687977013771615</v>
      </c>
      <c r="G209" s="19">
        <v>830353.9</v>
      </c>
      <c r="H209" s="29">
        <f t="shared" si="14"/>
        <v>126.39839470856944</v>
      </c>
      <c r="J209" s="63"/>
    </row>
    <row r="210" spans="1:10" ht="31.5" x14ac:dyDescent="0.2">
      <c r="A210" s="7" t="s">
        <v>318</v>
      </c>
      <c r="B210" s="8" t="s">
        <v>321</v>
      </c>
      <c r="C210" s="19">
        <v>372805.9</v>
      </c>
      <c r="D210" s="19">
        <v>372805.9</v>
      </c>
      <c r="E210" s="29">
        <v>372062.4</v>
      </c>
      <c r="F210" s="29">
        <f t="shared" si="13"/>
        <v>99.800566460992172</v>
      </c>
      <c r="G210" s="19">
        <v>322963</v>
      </c>
      <c r="H210" s="29">
        <f t="shared" si="14"/>
        <v>115.20279412811996</v>
      </c>
      <c r="J210" s="63"/>
    </row>
    <row r="211" spans="1:10" ht="31.5" x14ac:dyDescent="0.2">
      <c r="A211" s="7" t="s">
        <v>319</v>
      </c>
      <c r="B211" s="8" t="s">
        <v>322</v>
      </c>
      <c r="C211" s="19">
        <v>94994.5</v>
      </c>
      <c r="D211" s="19">
        <v>94994.5</v>
      </c>
      <c r="E211" s="29">
        <v>94841.8</v>
      </c>
      <c r="F211" s="29">
        <f t="shared" si="13"/>
        <v>99.839253851538786</v>
      </c>
      <c r="G211" s="19">
        <v>53501.4</v>
      </c>
      <c r="H211" s="29" t="s">
        <v>482</v>
      </c>
      <c r="J211" s="63"/>
    </row>
    <row r="212" spans="1:10" s="65" customFormat="1" ht="31.5" x14ac:dyDescent="0.2">
      <c r="A212" s="6" t="s">
        <v>323</v>
      </c>
      <c r="B212" s="9" t="s">
        <v>54</v>
      </c>
      <c r="C212" s="18">
        <f t="shared" ref="C212:F212" si="17">SUM(C213:C217)</f>
        <v>417785.4</v>
      </c>
      <c r="D212" s="18">
        <f t="shared" si="17"/>
        <v>417785.4</v>
      </c>
      <c r="E212" s="18">
        <f t="shared" si="17"/>
        <v>400319.19999999995</v>
      </c>
      <c r="F212" s="18">
        <f t="shared" si="13"/>
        <v>95.819336913161621</v>
      </c>
      <c r="G212" s="18">
        <f>SUM(G213:G217)</f>
        <v>313351.59999999998</v>
      </c>
      <c r="H212" s="18">
        <f t="shared" si="14"/>
        <v>127.75399902218464</v>
      </c>
      <c r="J212" s="63"/>
    </row>
    <row r="213" spans="1:10" ht="31.5" x14ac:dyDescent="0.2">
      <c r="A213" s="7" t="s">
        <v>324</v>
      </c>
      <c r="B213" s="8" t="s">
        <v>329</v>
      </c>
      <c r="C213" s="19">
        <v>98815.3</v>
      </c>
      <c r="D213" s="19">
        <v>98815.3</v>
      </c>
      <c r="E213" s="29">
        <v>91958.6</v>
      </c>
      <c r="F213" s="29">
        <f t="shared" si="13"/>
        <v>93.061094789976863</v>
      </c>
      <c r="G213" s="19">
        <v>85347.4</v>
      </c>
      <c r="H213" s="29">
        <f t="shared" si="14"/>
        <v>107.74622308353858</v>
      </c>
      <c r="J213" s="63"/>
    </row>
    <row r="214" spans="1:10" ht="31.5" x14ac:dyDescent="0.2">
      <c r="A214" s="7" t="s">
        <v>325</v>
      </c>
      <c r="B214" s="8" t="s">
        <v>330</v>
      </c>
      <c r="C214" s="19">
        <v>315536.40000000002</v>
      </c>
      <c r="D214" s="29">
        <v>315536.40000000002</v>
      </c>
      <c r="E214" s="29">
        <v>304933.09999999998</v>
      </c>
      <c r="F214" s="29">
        <f t="shared" si="13"/>
        <v>96.639595305010744</v>
      </c>
      <c r="G214" s="19">
        <v>225377.7</v>
      </c>
      <c r="H214" s="29">
        <f t="shared" si="14"/>
        <v>135.29870080314066</v>
      </c>
      <c r="J214" s="63"/>
    </row>
    <row r="215" spans="1:10" ht="31.5" x14ac:dyDescent="0.2">
      <c r="A215" s="7" t="s">
        <v>326</v>
      </c>
      <c r="B215" s="8" t="s">
        <v>331</v>
      </c>
      <c r="C215" s="19">
        <v>440</v>
      </c>
      <c r="D215" s="19">
        <v>440</v>
      </c>
      <c r="E215" s="29">
        <v>440</v>
      </c>
      <c r="F215" s="29">
        <f t="shared" si="13"/>
        <v>100</v>
      </c>
      <c r="G215" s="19">
        <v>530</v>
      </c>
      <c r="H215" s="29">
        <f t="shared" si="14"/>
        <v>83.018867924528308</v>
      </c>
      <c r="J215" s="63"/>
    </row>
    <row r="216" spans="1:10" ht="31.5" x14ac:dyDescent="0.2">
      <c r="A216" s="7" t="s">
        <v>327</v>
      </c>
      <c r="B216" s="8" t="s">
        <v>332</v>
      </c>
      <c r="C216" s="19">
        <v>1593.7</v>
      </c>
      <c r="D216" s="29">
        <v>1593.7</v>
      </c>
      <c r="E216" s="29">
        <v>1588.1</v>
      </c>
      <c r="F216" s="29">
        <f t="shared" si="13"/>
        <v>99.64861642718202</v>
      </c>
      <c r="G216" s="19">
        <v>533.20000000000005</v>
      </c>
      <c r="H216" s="29" t="s">
        <v>483</v>
      </c>
      <c r="J216" s="63"/>
    </row>
    <row r="217" spans="1:10" ht="31.5" x14ac:dyDescent="0.2">
      <c r="A217" s="7" t="s">
        <v>328</v>
      </c>
      <c r="B217" s="8" t="s">
        <v>333</v>
      </c>
      <c r="C217" s="19">
        <v>1400</v>
      </c>
      <c r="D217" s="19">
        <v>1400</v>
      </c>
      <c r="E217" s="29">
        <v>1399.4</v>
      </c>
      <c r="F217" s="29">
        <f t="shared" si="13"/>
        <v>99.95714285714287</v>
      </c>
      <c r="G217" s="19">
        <v>1563.3</v>
      </c>
      <c r="H217" s="29">
        <f t="shared" si="14"/>
        <v>89.515767926821482</v>
      </c>
      <c r="J217" s="63"/>
    </row>
    <row r="218" spans="1:10" s="65" customFormat="1" ht="31.5" x14ac:dyDescent="0.2">
      <c r="A218" s="6" t="s">
        <v>334</v>
      </c>
      <c r="B218" s="9" t="s">
        <v>13</v>
      </c>
      <c r="C218" s="18">
        <f t="shared" ref="C218:F218" si="18">SUM(C219:C232)</f>
        <v>10658578.700000001</v>
      </c>
      <c r="D218" s="18">
        <f t="shared" si="18"/>
        <v>10658578.700000001</v>
      </c>
      <c r="E218" s="18">
        <f t="shared" si="18"/>
        <v>10115329.1</v>
      </c>
      <c r="F218" s="18">
        <f t="shared" si="13"/>
        <v>94.903170344841556</v>
      </c>
      <c r="G218" s="18">
        <f>SUM(G219:G232)</f>
        <v>9759426.1000000034</v>
      </c>
      <c r="H218" s="18">
        <f t="shared" si="14"/>
        <v>103.64676156521126</v>
      </c>
      <c r="I218" s="64"/>
      <c r="J218" s="63"/>
    </row>
    <row r="219" spans="1:10" ht="24" customHeight="1" x14ac:dyDescent="0.2">
      <c r="A219" s="25" t="s">
        <v>335</v>
      </c>
      <c r="B219" s="26" t="s">
        <v>338</v>
      </c>
      <c r="C219" s="29">
        <v>170000</v>
      </c>
      <c r="D219" s="29">
        <v>170000</v>
      </c>
      <c r="E219" s="29">
        <v>166908.70000000001</v>
      </c>
      <c r="F219" s="29">
        <f t="shared" si="13"/>
        <v>98.181588235294129</v>
      </c>
      <c r="G219" s="29">
        <v>165986.4</v>
      </c>
      <c r="H219" s="29">
        <f t="shared" si="14"/>
        <v>100.55564793260172</v>
      </c>
      <c r="J219" s="63"/>
    </row>
    <row r="220" spans="1:10" ht="24" customHeight="1" x14ac:dyDescent="0.2">
      <c r="A220" s="25" t="s">
        <v>336</v>
      </c>
      <c r="B220" s="26" t="s">
        <v>406</v>
      </c>
      <c r="C220" s="29">
        <v>100919.8</v>
      </c>
      <c r="D220" s="29">
        <v>100919.8</v>
      </c>
      <c r="E220" s="29">
        <v>100919.8</v>
      </c>
      <c r="F220" s="29">
        <f t="shared" si="13"/>
        <v>100</v>
      </c>
      <c r="G220" s="29">
        <v>87599.6</v>
      </c>
      <c r="H220" s="29">
        <f t="shared" si="14"/>
        <v>115.20577719532965</v>
      </c>
      <c r="J220" s="63"/>
    </row>
    <row r="221" spans="1:10" ht="24" customHeight="1" x14ac:dyDescent="0.2">
      <c r="A221" s="25" t="s">
        <v>337</v>
      </c>
      <c r="B221" s="26" t="s">
        <v>339</v>
      </c>
      <c r="C221" s="29"/>
      <c r="D221" s="29"/>
      <c r="E221" s="29"/>
      <c r="F221" s="29"/>
      <c r="G221" s="29">
        <v>6247.5</v>
      </c>
      <c r="H221" s="29">
        <f t="shared" si="14"/>
        <v>0</v>
      </c>
      <c r="J221" s="63"/>
    </row>
    <row r="222" spans="1:10" ht="31.5" x14ac:dyDescent="0.2">
      <c r="A222" s="25">
        <v>6610400000</v>
      </c>
      <c r="B222" s="26" t="s">
        <v>470</v>
      </c>
      <c r="C222" s="29">
        <v>64426.6</v>
      </c>
      <c r="D222" s="29">
        <v>64426.6</v>
      </c>
      <c r="E222" s="29">
        <v>63830.5</v>
      </c>
      <c r="F222" s="29">
        <f t="shared" si="13"/>
        <v>99.074761045903401</v>
      </c>
      <c r="G222" s="29"/>
      <c r="H222" s="29"/>
      <c r="J222" s="63"/>
    </row>
    <row r="223" spans="1:10" ht="50.25" customHeight="1" x14ac:dyDescent="0.2">
      <c r="A223" s="25" t="s">
        <v>340</v>
      </c>
      <c r="B223" s="26" t="s">
        <v>348</v>
      </c>
      <c r="C223" s="29">
        <v>8783342.6999999993</v>
      </c>
      <c r="D223" s="29">
        <v>8783342.6999999993</v>
      </c>
      <c r="E223" s="29">
        <v>8735977.5999999996</v>
      </c>
      <c r="F223" s="29">
        <f t="shared" si="13"/>
        <v>99.46073947450553</v>
      </c>
      <c r="G223" s="29">
        <v>8378042.4000000004</v>
      </c>
      <c r="H223" s="29">
        <f t="shared" si="14"/>
        <v>104.27230112848318</v>
      </c>
      <c r="J223" s="63"/>
    </row>
    <row r="224" spans="1:10" ht="22.5" customHeight="1" x14ac:dyDescent="0.2">
      <c r="A224" s="25" t="s">
        <v>341</v>
      </c>
      <c r="B224" s="26" t="s">
        <v>349</v>
      </c>
      <c r="C224" s="29">
        <v>704600</v>
      </c>
      <c r="D224" s="29">
        <v>704600</v>
      </c>
      <c r="E224" s="29">
        <v>215645.2</v>
      </c>
      <c r="F224" s="29">
        <f t="shared" si="13"/>
        <v>30.605336361055919</v>
      </c>
      <c r="G224" s="29">
        <v>384107.5</v>
      </c>
      <c r="H224" s="29">
        <f t="shared" si="14"/>
        <v>56.141887362261869</v>
      </c>
      <c r="J224" s="63"/>
    </row>
    <row r="225" spans="1:10" ht="31.5" x14ac:dyDescent="0.2">
      <c r="A225" s="25" t="s">
        <v>342</v>
      </c>
      <c r="B225" s="26" t="s">
        <v>350</v>
      </c>
      <c r="C225" s="29">
        <v>57526.3</v>
      </c>
      <c r="D225" s="29">
        <v>57526.3</v>
      </c>
      <c r="E225" s="29">
        <v>57225.9</v>
      </c>
      <c r="F225" s="29">
        <f t="shared" si="13"/>
        <v>99.477804065271016</v>
      </c>
      <c r="G225" s="29">
        <v>40036.300000000003</v>
      </c>
      <c r="H225" s="29">
        <f t="shared" si="14"/>
        <v>142.9350364544176</v>
      </c>
      <c r="J225" s="63"/>
    </row>
    <row r="226" spans="1:10" ht="21.75" customHeight="1" x14ac:dyDescent="0.2">
      <c r="A226" s="25" t="s">
        <v>343</v>
      </c>
      <c r="B226" s="26" t="s">
        <v>351</v>
      </c>
      <c r="C226" s="29">
        <v>9000</v>
      </c>
      <c r="D226" s="29">
        <v>9000</v>
      </c>
      <c r="E226" s="29">
        <v>9000</v>
      </c>
      <c r="F226" s="29">
        <f t="shared" si="13"/>
        <v>100</v>
      </c>
      <c r="G226" s="29">
        <v>9000</v>
      </c>
      <c r="H226" s="29">
        <f t="shared" si="14"/>
        <v>100</v>
      </c>
      <c r="J226" s="63"/>
    </row>
    <row r="227" spans="1:10" ht="47.25" x14ac:dyDescent="0.2">
      <c r="A227" s="25" t="s">
        <v>344</v>
      </c>
      <c r="B227" s="26" t="s">
        <v>352</v>
      </c>
      <c r="C227" s="29">
        <v>116770.9</v>
      </c>
      <c r="D227" s="29">
        <v>116770.9</v>
      </c>
      <c r="E227" s="29">
        <v>116769.9</v>
      </c>
      <c r="F227" s="29">
        <f t="shared" si="13"/>
        <v>99.999143622255204</v>
      </c>
      <c r="G227" s="29">
        <v>89490.5</v>
      </c>
      <c r="H227" s="29">
        <f t="shared" si="14"/>
        <v>130.48301216330225</v>
      </c>
      <c r="J227" s="63"/>
    </row>
    <row r="228" spans="1:10" ht="47.25" x14ac:dyDescent="0.2">
      <c r="A228" s="25" t="s">
        <v>345</v>
      </c>
      <c r="B228" s="26" t="s">
        <v>353</v>
      </c>
      <c r="C228" s="29">
        <v>158.1</v>
      </c>
      <c r="D228" s="29">
        <v>158.1</v>
      </c>
      <c r="E228" s="29">
        <v>158</v>
      </c>
      <c r="F228" s="29">
        <f t="shared" si="13"/>
        <v>99.93674889310563</v>
      </c>
      <c r="G228" s="29">
        <v>205</v>
      </c>
      <c r="H228" s="29">
        <f t="shared" si="14"/>
        <v>77.073170731707322</v>
      </c>
      <c r="J228" s="63"/>
    </row>
    <row r="229" spans="1:10" ht="31.5" x14ac:dyDescent="0.2">
      <c r="A229" s="25" t="s">
        <v>346</v>
      </c>
      <c r="B229" s="26" t="s">
        <v>354</v>
      </c>
      <c r="C229" s="29">
        <v>12851.3</v>
      </c>
      <c r="D229" s="29">
        <v>12851.3</v>
      </c>
      <c r="E229" s="29">
        <v>12850.9</v>
      </c>
      <c r="F229" s="29">
        <f t="shared" si="13"/>
        <v>99.996887474418941</v>
      </c>
      <c r="G229" s="29">
        <v>11751.3</v>
      </c>
      <c r="H229" s="29">
        <f t="shared" si="14"/>
        <v>109.35726260073353</v>
      </c>
      <c r="J229" s="63"/>
    </row>
    <row r="230" spans="1:10" ht="31.5" x14ac:dyDescent="0.2">
      <c r="A230" s="25" t="s">
        <v>347</v>
      </c>
      <c r="B230" s="26" t="s">
        <v>355</v>
      </c>
      <c r="C230" s="29">
        <v>603799.9</v>
      </c>
      <c r="D230" s="29">
        <v>603799.9</v>
      </c>
      <c r="E230" s="29">
        <v>601157</v>
      </c>
      <c r="F230" s="29">
        <f t="shared" si="13"/>
        <v>99.562288764870615</v>
      </c>
      <c r="G230" s="29">
        <v>573085.80000000005</v>
      </c>
      <c r="H230" s="29">
        <f t="shared" si="14"/>
        <v>104.89825432771147</v>
      </c>
      <c r="J230" s="63"/>
    </row>
    <row r="231" spans="1:10" ht="31.5" x14ac:dyDescent="0.2">
      <c r="A231" s="7">
        <v>6631000000</v>
      </c>
      <c r="B231" s="8" t="s">
        <v>387</v>
      </c>
      <c r="C231" s="19">
        <v>34000</v>
      </c>
      <c r="D231" s="29">
        <v>34000</v>
      </c>
      <c r="E231" s="29">
        <v>33702.5</v>
      </c>
      <c r="F231" s="29">
        <f t="shared" si="13"/>
        <v>99.125</v>
      </c>
      <c r="G231" s="19">
        <v>12685</v>
      </c>
      <c r="H231" s="29" t="s">
        <v>484</v>
      </c>
      <c r="J231" s="63"/>
    </row>
    <row r="232" spans="1:10" ht="31.5" x14ac:dyDescent="0.2">
      <c r="A232" s="7" t="s">
        <v>400</v>
      </c>
      <c r="B232" s="8" t="s">
        <v>401</v>
      </c>
      <c r="C232" s="19">
        <v>1183.0999999999999</v>
      </c>
      <c r="D232" s="29">
        <v>1183.0999999999999</v>
      </c>
      <c r="E232" s="29">
        <v>1183.0999999999999</v>
      </c>
      <c r="F232" s="29">
        <f t="shared" si="13"/>
        <v>100</v>
      </c>
      <c r="G232" s="19">
        <v>1188.8</v>
      </c>
      <c r="H232" s="29">
        <f t="shared" si="14"/>
        <v>99.520524899057875</v>
      </c>
      <c r="J232" s="63"/>
    </row>
    <row r="233" spans="1:10" s="65" customFormat="1" ht="31.5" x14ac:dyDescent="0.2">
      <c r="A233" s="6" t="s">
        <v>356</v>
      </c>
      <c r="B233" s="9" t="s">
        <v>14</v>
      </c>
      <c r="C233" s="18">
        <f t="shared" ref="C233:F233" si="19">SUM(C234:C237)</f>
        <v>178898.7</v>
      </c>
      <c r="D233" s="18">
        <f t="shared" si="19"/>
        <v>178898.7</v>
      </c>
      <c r="E233" s="18">
        <f t="shared" si="19"/>
        <v>174336.40000000002</v>
      </c>
      <c r="F233" s="18">
        <f t="shared" si="13"/>
        <v>97.449785828516369</v>
      </c>
      <c r="G233" s="18">
        <f>SUM(G234:G237)</f>
        <v>172877.6</v>
      </c>
      <c r="H233" s="18">
        <f t="shared" si="14"/>
        <v>100.84383401898222</v>
      </c>
      <c r="J233" s="63"/>
    </row>
    <row r="234" spans="1:10" ht="18.75" customHeight="1" x14ac:dyDescent="0.2">
      <c r="A234" s="25" t="s">
        <v>357</v>
      </c>
      <c r="B234" s="26" t="s">
        <v>361</v>
      </c>
      <c r="C234" s="29">
        <v>120557.1</v>
      </c>
      <c r="D234" s="29">
        <v>120557.1</v>
      </c>
      <c r="E234" s="29">
        <v>120557.1</v>
      </c>
      <c r="F234" s="29">
        <f t="shared" si="13"/>
        <v>100</v>
      </c>
      <c r="G234" s="29">
        <v>115774</v>
      </c>
      <c r="H234" s="29">
        <f t="shared" si="14"/>
        <v>104.13141119767823</v>
      </c>
      <c r="J234" s="63"/>
    </row>
    <row r="235" spans="1:10" ht="18" customHeight="1" x14ac:dyDescent="0.2">
      <c r="A235" s="25" t="s">
        <v>358</v>
      </c>
      <c r="B235" s="26" t="s">
        <v>362</v>
      </c>
      <c r="C235" s="29">
        <v>51541.599999999999</v>
      </c>
      <c r="D235" s="29">
        <v>51541.599999999999</v>
      </c>
      <c r="E235" s="29">
        <v>46979.3</v>
      </c>
      <c r="F235" s="29">
        <f t="shared" si="13"/>
        <v>91.14831514737611</v>
      </c>
      <c r="G235" s="29">
        <v>52517.1</v>
      </c>
      <c r="H235" s="29">
        <f t="shared" si="14"/>
        <v>89.455244101445061</v>
      </c>
      <c r="J235" s="63"/>
    </row>
    <row r="236" spans="1:10" ht="31.5" x14ac:dyDescent="0.2">
      <c r="A236" s="25" t="s">
        <v>359</v>
      </c>
      <c r="B236" s="26" t="s">
        <v>363</v>
      </c>
      <c r="C236" s="29"/>
      <c r="D236" s="29"/>
      <c r="E236" s="29"/>
      <c r="F236" s="29"/>
      <c r="G236" s="29"/>
      <c r="H236" s="29"/>
      <c r="J236" s="63"/>
    </row>
    <row r="237" spans="1:10" ht="31.5" x14ac:dyDescent="0.2">
      <c r="A237" s="7" t="s">
        <v>360</v>
      </c>
      <c r="B237" s="8" t="s">
        <v>364</v>
      </c>
      <c r="C237" s="19">
        <v>6800</v>
      </c>
      <c r="D237" s="29">
        <v>6800</v>
      </c>
      <c r="E237" s="29">
        <v>6800</v>
      </c>
      <c r="F237" s="29">
        <f t="shared" si="13"/>
        <v>100</v>
      </c>
      <c r="G237" s="19">
        <v>4586.5</v>
      </c>
      <c r="H237" s="29">
        <f t="shared" si="14"/>
        <v>148.26120135179332</v>
      </c>
      <c r="J237" s="63"/>
    </row>
    <row r="238" spans="1:10" s="65" customFormat="1" ht="31.5" x14ac:dyDescent="0.2">
      <c r="A238" s="6" t="s">
        <v>365</v>
      </c>
      <c r="B238" s="9" t="s">
        <v>15</v>
      </c>
      <c r="C238" s="18">
        <f t="shared" ref="C238:F238" si="20">SUM(C239:C242)</f>
        <v>107772.3</v>
      </c>
      <c r="D238" s="18">
        <f t="shared" si="20"/>
        <v>107772.3</v>
      </c>
      <c r="E238" s="18">
        <f t="shared" si="20"/>
        <v>96006.5</v>
      </c>
      <c r="F238" s="18">
        <f t="shared" si="13"/>
        <v>89.082723482750197</v>
      </c>
      <c r="G238" s="18">
        <f>SUM(G239:G242)</f>
        <v>233167.40000000002</v>
      </c>
      <c r="H238" s="18">
        <f t="shared" si="14"/>
        <v>41.174924110317306</v>
      </c>
      <c r="J238" s="63"/>
    </row>
    <row r="239" spans="1:10" ht="20.25" customHeight="1" x14ac:dyDescent="0.2">
      <c r="A239" s="7" t="s">
        <v>366</v>
      </c>
      <c r="B239" s="8" t="s">
        <v>179</v>
      </c>
      <c r="C239" s="19"/>
      <c r="D239" s="19"/>
      <c r="E239" s="29"/>
      <c r="F239" s="29"/>
      <c r="G239" s="19">
        <v>163627.20000000001</v>
      </c>
      <c r="H239" s="29">
        <f t="shared" si="14"/>
        <v>0</v>
      </c>
      <c r="J239" s="63"/>
    </row>
    <row r="240" spans="1:10" ht="20.25" customHeight="1" x14ac:dyDescent="0.2">
      <c r="A240" s="7" t="s">
        <v>472</v>
      </c>
      <c r="B240" s="8" t="s">
        <v>471</v>
      </c>
      <c r="C240" s="19">
        <v>5474.5</v>
      </c>
      <c r="D240" s="19">
        <v>5474.5</v>
      </c>
      <c r="E240" s="29">
        <v>5474.5</v>
      </c>
      <c r="F240" s="29">
        <f t="shared" si="13"/>
        <v>100</v>
      </c>
      <c r="G240" s="19"/>
      <c r="H240" s="29"/>
      <c r="J240" s="63"/>
    </row>
    <row r="241" spans="1:10" ht="20.25" customHeight="1" x14ac:dyDescent="0.2">
      <c r="A241" s="7" t="s">
        <v>369</v>
      </c>
      <c r="B241" s="8" t="s">
        <v>367</v>
      </c>
      <c r="C241" s="19">
        <v>2085</v>
      </c>
      <c r="D241" s="19">
        <v>2085</v>
      </c>
      <c r="E241" s="29">
        <v>2085</v>
      </c>
      <c r="F241" s="29">
        <f t="shared" si="13"/>
        <v>100</v>
      </c>
      <c r="G241" s="19">
        <v>750</v>
      </c>
      <c r="H241" s="29" t="s">
        <v>485</v>
      </c>
      <c r="J241" s="63"/>
    </row>
    <row r="242" spans="1:10" ht="20.25" customHeight="1" x14ac:dyDescent="0.2">
      <c r="A242" s="7" t="s">
        <v>370</v>
      </c>
      <c r="B242" s="8" t="s">
        <v>368</v>
      </c>
      <c r="C242" s="19">
        <v>100212.8</v>
      </c>
      <c r="D242" s="29">
        <v>100212.8</v>
      </c>
      <c r="E242" s="29">
        <v>88447</v>
      </c>
      <c r="F242" s="29">
        <f t="shared" si="13"/>
        <v>88.259184455478731</v>
      </c>
      <c r="G242" s="19">
        <v>68790.2</v>
      </c>
      <c r="H242" s="29">
        <f t="shared" si="14"/>
        <v>128.57500050879341</v>
      </c>
      <c r="J242" s="63"/>
    </row>
    <row r="243" spans="1:10" s="65" customFormat="1" ht="24" customHeight="1" x14ac:dyDescent="0.2">
      <c r="A243" s="6" t="s">
        <v>371</v>
      </c>
      <c r="B243" s="9" t="s">
        <v>55</v>
      </c>
      <c r="C243" s="18">
        <f t="shared" ref="C243:F243" si="21">C244+C245</f>
        <v>7185252.5</v>
      </c>
      <c r="D243" s="18">
        <f t="shared" si="21"/>
        <v>7185252.5</v>
      </c>
      <c r="E243" s="18">
        <f t="shared" si="21"/>
        <v>7120775.3000000007</v>
      </c>
      <c r="F243" s="18">
        <f t="shared" si="13"/>
        <v>99.102645314134762</v>
      </c>
      <c r="G243" s="18">
        <f>G244+G245</f>
        <v>4636895</v>
      </c>
      <c r="H243" s="18" t="s">
        <v>486</v>
      </c>
      <c r="J243" s="63"/>
    </row>
    <row r="244" spans="1:10" ht="18.75" customHeight="1" x14ac:dyDescent="0.2">
      <c r="A244" s="7" t="s">
        <v>402</v>
      </c>
      <c r="B244" s="8" t="s">
        <v>403</v>
      </c>
      <c r="C244" s="29">
        <v>6086679.4000000004</v>
      </c>
      <c r="D244" s="29">
        <v>6086679.4000000004</v>
      </c>
      <c r="E244" s="29">
        <v>6022202.2000000002</v>
      </c>
      <c r="F244" s="29">
        <f t="shared" si="13"/>
        <v>98.940683486631471</v>
      </c>
      <c r="G244" s="29">
        <v>3800692.4</v>
      </c>
      <c r="H244" s="29" t="s">
        <v>475</v>
      </c>
      <c r="J244" s="68"/>
    </row>
    <row r="245" spans="1:10" ht="47.25" customHeight="1" x14ac:dyDescent="0.2">
      <c r="A245" s="40" t="s">
        <v>473</v>
      </c>
      <c r="B245" s="8" t="s">
        <v>372</v>
      </c>
      <c r="C245" s="19">
        <v>1098573.1000000001</v>
      </c>
      <c r="D245" s="29">
        <v>1098573.1000000001</v>
      </c>
      <c r="E245" s="29">
        <v>1098573.1000000001</v>
      </c>
      <c r="F245" s="29">
        <f t="shared" si="13"/>
        <v>100</v>
      </c>
      <c r="G245" s="19">
        <v>836202.6</v>
      </c>
      <c r="H245" s="29">
        <f t="shared" si="14"/>
        <v>131.37642719599293</v>
      </c>
      <c r="J245" s="63"/>
    </row>
    <row r="246" spans="1:10" s="65" customFormat="1" ht="22.5" customHeight="1" x14ac:dyDescent="0.2">
      <c r="A246" s="6" t="s">
        <v>373</v>
      </c>
      <c r="B246" s="9" t="s">
        <v>16</v>
      </c>
      <c r="C246" s="18">
        <f t="shared" ref="C246:F246" si="22">SUM(C247:C251)</f>
        <v>1720988.4</v>
      </c>
      <c r="D246" s="18">
        <f t="shared" si="22"/>
        <v>1720988.4</v>
      </c>
      <c r="E246" s="18">
        <f t="shared" si="22"/>
        <v>1720988.1999999997</v>
      </c>
      <c r="F246" s="18">
        <f t="shared" si="13"/>
        <v>99.999988378771164</v>
      </c>
      <c r="G246" s="18">
        <f>SUM(G247:G251)</f>
        <v>1361072.1</v>
      </c>
      <c r="H246" s="18">
        <f t="shared" si="14"/>
        <v>126.44357341539802</v>
      </c>
      <c r="J246" s="63"/>
    </row>
    <row r="247" spans="1:10" ht="31.5" x14ac:dyDescent="0.2">
      <c r="A247" s="7" t="s">
        <v>374</v>
      </c>
      <c r="B247" s="8" t="s">
        <v>378</v>
      </c>
      <c r="C247" s="37">
        <v>355730.4</v>
      </c>
      <c r="D247" s="37">
        <v>355730.4</v>
      </c>
      <c r="E247" s="29">
        <v>355730.3</v>
      </c>
      <c r="F247" s="29">
        <f t="shared" si="13"/>
        <v>99.999971888823652</v>
      </c>
      <c r="G247" s="19">
        <v>225810.5</v>
      </c>
      <c r="H247" s="29" t="s">
        <v>475</v>
      </c>
      <c r="J247" s="63"/>
    </row>
    <row r="248" spans="1:10" ht="18" customHeight="1" x14ac:dyDescent="0.2">
      <c r="A248" s="7">
        <v>7010200000</v>
      </c>
      <c r="B248" s="8" t="s">
        <v>385</v>
      </c>
      <c r="C248" s="37"/>
      <c r="D248" s="37"/>
      <c r="E248" s="29"/>
      <c r="F248" s="29"/>
      <c r="G248" s="19">
        <v>3501.3</v>
      </c>
      <c r="H248" s="29">
        <f t="shared" si="14"/>
        <v>0</v>
      </c>
      <c r="J248" s="63"/>
    </row>
    <row r="249" spans="1:10" ht="18" customHeight="1" x14ac:dyDescent="0.2">
      <c r="A249" s="7" t="s">
        <v>375</v>
      </c>
      <c r="B249" s="8" t="s">
        <v>379</v>
      </c>
      <c r="C249" s="37">
        <v>17775.2</v>
      </c>
      <c r="D249" s="37">
        <v>17775.2</v>
      </c>
      <c r="E249" s="29">
        <v>17775.099999999999</v>
      </c>
      <c r="F249" s="29">
        <f t="shared" si="13"/>
        <v>99.999437418425657</v>
      </c>
      <c r="G249" s="19">
        <v>73044.2</v>
      </c>
      <c r="H249" s="29">
        <f t="shared" si="14"/>
        <v>24.334717883144723</v>
      </c>
      <c r="J249" s="63"/>
    </row>
    <row r="250" spans="1:10" ht="18" customHeight="1" x14ac:dyDescent="0.2">
      <c r="A250" s="7" t="s">
        <v>376</v>
      </c>
      <c r="B250" s="8" t="s">
        <v>380</v>
      </c>
      <c r="C250" s="37">
        <v>1101403.8999999999</v>
      </c>
      <c r="D250" s="37">
        <v>1101403.8999999999</v>
      </c>
      <c r="E250" s="29">
        <v>1101403.8999999999</v>
      </c>
      <c r="F250" s="29">
        <f t="shared" si="13"/>
        <v>100</v>
      </c>
      <c r="G250" s="19">
        <v>393181.4</v>
      </c>
      <c r="H250" s="29" t="s">
        <v>485</v>
      </c>
      <c r="J250" s="63"/>
    </row>
    <row r="251" spans="1:10" ht="18" customHeight="1" x14ac:dyDescent="0.2">
      <c r="A251" s="7" t="s">
        <v>377</v>
      </c>
      <c r="B251" s="8" t="s">
        <v>381</v>
      </c>
      <c r="C251" s="37">
        <v>246078.9</v>
      </c>
      <c r="D251" s="37">
        <v>246078.9</v>
      </c>
      <c r="E251" s="29">
        <v>246078.9</v>
      </c>
      <c r="F251" s="29">
        <f t="shared" si="13"/>
        <v>100</v>
      </c>
      <c r="G251" s="19">
        <v>665534.69999999995</v>
      </c>
      <c r="H251" s="29">
        <f t="shared" si="14"/>
        <v>36.974616049320943</v>
      </c>
      <c r="J251" s="63"/>
    </row>
    <row r="252" spans="1:10" s="65" customFormat="1" x14ac:dyDescent="0.2">
      <c r="A252" s="6"/>
      <c r="B252" s="9" t="s">
        <v>17</v>
      </c>
      <c r="C252" s="18">
        <f>C7+C28+C46+C67+C79+C106+C121+C132+C149+C177+C190+C193+C204+C207+C212+C218+C233+C238+C243+C246</f>
        <v>184934689.40000001</v>
      </c>
      <c r="D252" s="18">
        <f>D7+D28+D46+D67+D79+D106+D121+D132+D149+D177+D190+D193+D204+D207+D212+D218+D233+D238+D243+D246</f>
        <v>184515659.59999999</v>
      </c>
      <c r="E252" s="18">
        <f>E7+E28+E46+E67+E79+E106+E121+E132+E149+E177+E190+E193+E204+E207+E212+E218+E233+E238+E243+E246</f>
        <v>180174033.10000002</v>
      </c>
      <c r="F252" s="18">
        <f t="shared" si="13"/>
        <v>97.64701461685587</v>
      </c>
      <c r="G252" s="18">
        <f>G7+G28+G46+G67+G79+G106+G121+G132+G149+G177+G190+G193+G204+G207+G212+G218+G233+G238+G243+G246</f>
        <v>173953992.09999999</v>
      </c>
      <c r="H252" s="18">
        <f t="shared" si="14"/>
        <v>103.57568166439339</v>
      </c>
      <c r="J252" s="63"/>
    </row>
    <row r="253" spans="1:10" s="66" customFormat="1" x14ac:dyDescent="0.2">
      <c r="A253" s="12"/>
      <c r="B253" s="13" t="s">
        <v>18</v>
      </c>
      <c r="C253" s="20">
        <v>23334391.699999999</v>
      </c>
      <c r="D253" s="20">
        <v>23334401.800000001</v>
      </c>
      <c r="E253" s="20">
        <v>21931630.399999999</v>
      </c>
      <c r="F253" s="29">
        <f t="shared" si="13"/>
        <v>93.988397851278961</v>
      </c>
      <c r="G253" s="20">
        <v>11272792.9</v>
      </c>
      <c r="H253" s="29" t="s">
        <v>487</v>
      </c>
      <c r="J253" s="63"/>
    </row>
    <row r="254" spans="1:10" s="65" customFormat="1" x14ac:dyDescent="0.2">
      <c r="A254" s="17"/>
      <c r="B254" s="9" t="s">
        <v>19</v>
      </c>
      <c r="C254" s="18">
        <f t="shared" ref="C254:F254" si="23">C252+C253</f>
        <v>208269081.09999999</v>
      </c>
      <c r="D254" s="18">
        <f t="shared" si="23"/>
        <v>207850061.40000001</v>
      </c>
      <c r="E254" s="18">
        <f t="shared" si="23"/>
        <v>202105663.50000003</v>
      </c>
      <c r="F254" s="18">
        <f t="shared" si="13"/>
        <v>97.236277987455054</v>
      </c>
      <c r="G254" s="18">
        <f>G252+G253</f>
        <v>185226785</v>
      </c>
      <c r="H254" s="18">
        <f t="shared" si="14"/>
        <v>109.11254735647439</v>
      </c>
      <c r="J254" s="63"/>
    </row>
    <row r="255" spans="1:10" ht="8.25" customHeight="1" x14ac:dyDescent="0.25">
      <c r="C255" s="16"/>
      <c r="D255" s="16"/>
      <c r="E255" s="16"/>
      <c r="F255" s="16"/>
    </row>
    <row r="256" spans="1:10" ht="17.25" customHeight="1" x14ac:dyDescent="0.2">
      <c r="A256" s="57" t="s">
        <v>409</v>
      </c>
      <c r="B256" s="57"/>
      <c r="C256" s="57"/>
      <c r="D256" s="57"/>
      <c r="E256" s="57"/>
      <c r="F256" s="57"/>
      <c r="G256" s="57"/>
      <c r="H256" s="57"/>
    </row>
    <row r="257" spans="1:8" ht="13.5" customHeight="1" x14ac:dyDescent="0.2">
      <c r="A257" s="54" t="s">
        <v>394</v>
      </c>
      <c r="B257" s="54"/>
      <c r="C257" s="54"/>
      <c r="D257" s="54"/>
      <c r="E257" s="54"/>
      <c r="F257" s="54"/>
      <c r="G257" s="54"/>
      <c r="H257" s="54"/>
    </row>
    <row r="260" spans="1:8" x14ac:dyDescent="0.25">
      <c r="E260" s="16"/>
    </row>
    <row r="263" spans="1:8" x14ac:dyDescent="0.25">
      <c r="E263" s="21"/>
    </row>
    <row r="266" spans="1:8" ht="21" customHeight="1" x14ac:dyDescent="0.2">
      <c r="A266" s="42"/>
      <c r="B266" s="42"/>
      <c r="C266" s="42"/>
      <c r="D266" s="42"/>
      <c r="E266" s="42"/>
      <c r="F266" s="42"/>
      <c r="G266" s="42"/>
      <c r="H266" s="42"/>
    </row>
    <row r="267" spans="1:8" ht="21" customHeight="1" x14ac:dyDescent="0.2">
      <c r="A267" s="43"/>
      <c r="B267" s="43"/>
      <c r="C267" s="43"/>
      <c r="D267" s="43"/>
      <c r="E267" s="43"/>
      <c r="F267" s="43"/>
      <c r="G267" s="43"/>
      <c r="H267" s="43"/>
    </row>
    <row r="270" spans="1:8" x14ac:dyDescent="0.25">
      <c r="D270" s="15"/>
      <c r="E270" s="15"/>
      <c r="G270" s="36"/>
    </row>
    <row r="271" spans="1:8" x14ac:dyDescent="0.25">
      <c r="D271" s="15"/>
      <c r="E271" s="15"/>
    </row>
    <row r="272" spans="1:8" x14ac:dyDescent="0.25">
      <c r="D272" s="15"/>
      <c r="E272" s="15"/>
      <c r="G272" s="36"/>
    </row>
    <row r="276" spans="1:5" x14ac:dyDescent="0.25">
      <c r="D276" s="16"/>
      <c r="E276" s="16"/>
    </row>
    <row r="278" spans="1:5" x14ac:dyDescent="0.25">
      <c r="A278" s="31"/>
    </row>
  </sheetData>
  <mergeCells count="11">
    <mergeCell ref="A257:H257"/>
    <mergeCell ref="C4:D4"/>
    <mergeCell ref="E4:E5"/>
    <mergeCell ref="F4:F5"/>
    <mergeCell ref="G4:G5"/>
    <mergeCell ref="A256:H256"/>
    <mergeCell ref="A1:H1"/>
    <mergeCell ref="A3:A5"/>
    <mergeCell ref="B3:B5"/>
    <mergeCell ref="C3:F3"/>
    <mergeCell ref="H3:H5"/>
  </mergeCells>
  <printOptions horizontalCentered="1"/>
  <pageMargins left="0.19685039370078741" right="0.19685039370078741" top="0.15748031496062992" bottom="0.15748031496062992" header="0" footer="0"/>
  <pageSetup paperSize="9" scale="65" fitToHeight="0" orientation="landscape" r:id="rId1"/>
  <headerFooter alignWithMargins="0">
    <oddFooter>&amp;C&amp;P</oddFooter>
  </headerFooter>
  <rowBreaks count="5" manualBreakCount="5">
    <brk id="41" max="7" man="1"/>
    <brk id="68" max="7" man="1"/>
    <brk id="102" max="7" man="1"/>
    <brk id="135" max="7" man="1"/>
    <brk id="16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</vt:lpstr>
      <vt:lpstr>'2025'!Заголовки_для_печати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2026-01-30T07:33:22Z</cp:lastPrinted>
  <dcterms:created xsi:type="dcterms:W3CDTF">2021-01-29T07:43:13Z</dcterms:created>
  <dcterms:modified xsi:type="dcterms:W3CDTF">2026-01-30T07:39:36Z</dcterms:modified>
</cp:coreProperties>
</file>