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240" windowWidth="12855" windowHeight="10440"/>
  </bookViews>
  <sheets>
    <sheet name="Оценка (Этап I-II) " sheetId="2" r:id="rId1"/>
    <sheet name="Оценка (Этап II)" sheetId="4" r:id="rId2"/>
    <sheet name="Методика II этап" sheetId="5" r:id="rId3"/>
    <sheet name="Показатель 3.1" sheetId="6" r:id="rId4"/>
    <sheet name="Показатель 3.2" sheetId="7" r:id="rId5"/>
    <sheet name="Показатель 3.3" sheetId="8" r:id="rId6"/>
    <sheet name="Показатель 4.1" sheetId="9" r:id="rId7"/>
    <sheet name="Показатель 4.2" sheetId="10" r:id="rId8"/>
  </sheets>
  <externalReferences>
    <externalReference r:id="rId9"/>
  </externalReferences>
  <definedNames>
    <definedName name="_xlnm._FilterDatabase" localSheetId="3" hidden="1">'Показатель 3.1'!$A$8:$T$47</definedName>
    <definedName name="_xlnm._FilterDatabase" localSheetId="4" hidden="1">'Показатель 3.2'!$A$1:$I$52</definedName>
    <definedName name="_xlnm._FilterDatabase" localSheetId="5" hidden="1">'Показатель 3.3'!$A$1:$K$50</definedName>
    <definedName name="_xlnm._FilterDatabase" localSheetId="6" hidden="1">'Показатель 4.1'!$A$1:$I$50</definedName>
    <definedName name="_xlnm._FilterDatabase" localSheetId="7" hidden="1">'Показатель 4.2'!$A$7:$T$46</definedName>
    <definedName name="OLE_LINK51" localSheetId="3">'Показатель 3.1'!#REF!</definedName>
    <definedName name="А1" localSheetId="0">#REF!</definedName>
    <definedName name="А1" localSheetId="5">#REF!</definedName>
    <definedName name="А1" localSheetId="6">#REF!</definedName>
    <definedName name="А1" localSheetId="7">#REF!</definedName>
    <definedName name="А1">#REF!</definedName>
    <definedName name="Выбор_1.1" localSheetId="7">'Показатель 4.2'!$C$5:$C$6</definedName>
    <definedName name="Выбор_1.1">'Показатель 3.1'!$C$5:$C$7</definedName>
    <definedName name="Выбор_1.2" localSheetId="5">'Показатель 3.3'!$C$5:$C$6</definedName>
    <definedName name="Выбор_1.2" localSheetId="6">'Показатель 4.1'!$C$5:$C$6</definedName>
    <definedName name="Выбор_1.2">'Показатель 3.2'!$C$5:$C$7</definedName>
    <definedName name="Выбор_1.3" localSheetId="0">#REF!</definedName>
    <definedName name="Выбор_1.3" localSheetId="5">#REF!</definedName>
    <definedName name="Выбор_1.3" localSheetId="6">#REF!</definedName>
    <definedName name="Выбор_1.3" localSheetId="7">#REF!</definedName>
    <definedName name="Выбор_1.3">#REF!</definedName>
    <definedName name="Выбор_4.1" localSheetId="0">#REF!</definedName>
    <definedName name="Выбор_4.1" localSheetId="5">#REF!</definedName>
    <definedName name="Выбор_4.1" localSheetId="6">#REF!</definedName>
    <definedName name="Выбор_4.1" localSheetId="7">#REF!</definedName>
    <definedName name="Выбор_4.1">#REF!</definedName>
    <definedName name="Выбор_4.2">'[1]Показатель 4.2'!$C$5:$C$8</definedName>
    <definedName name="Выбор_4.3">'[1]Показатель 4.3'!$C$5:$C$7</definedName>
    <definedName name="Выбор_4.4">'[1]Показатель 4.4'!$C$6:$C$8</definedName>
    <definedName name="Выбор1.1" localSheetId="0">#REF!</definedName>
    <definedName name="Выбор1.1" localSheetId="5">#REF!</definedName>
    <definedName name="Выбор1.1" localSheetId="6">#REF!</definedName>
    <definedName name="Выбор1.1" localSheetId="7">#REF!</definedName>
    <definedName name="Выбор1.1">#REF!</definedName>
    <definedName name="Да_нет" localSheetId="0">#REF!</definedName>
    <definedName name="Да_нет" localSheetId="5">#REF!</definedName>
    <definedName name="Да_нет" localSheetId="6">#REF!</definedName>
    <definedName name="Да_нет" localSheetId="7">#REF!</definedName>
    <definedName name="Да_нет">#REF!</definedName>
    <definedName name="_xlnm.Print_Titles" localSheetId="1">'Оценка (Этап II)'!$3:$4</definedName>
    <definedName name="_xlnm.Print_Titles" localSheetId="0">'Оценка (Этап I-II) '!$3:$4</definedName>
    <definedName name="_xlnm.Print_Titles" localSheetId="3">'Показатель 3.1'!$4:$7</definedName>
    <definedName name="_xlnm.Print_Titles" localSheetId="4">'Показатель 3.2'!$4:$7</definedName>
    <definedName name="_xlnm.Print_Titles" localSheetId="5">'Показатель 3.3'!$4:$6</definedName>
    <definedName name="_xlnm.Print_Titles" localSheetId="6">'Показатель 4.1'!$4:$6</definedName>
    <definedName name="_xlnm.Print_Titles" localSheetId="7">'Показатель 4.2'!$4:$6</definedName>
    <definedName name="Коэфициент">[1]Параметры!$C$3:$C$4</definedName>
    <definedName name="_xlnm.Print_Area" localSheetId="2">'Методика II этап'!$A$1:$C$30</definedName>
    <definedName name="_xlnm.Print_Area" localSheetId="1">'Оценка (Этап II)'!$A$1:$G$49</definedName>
    <definedName name="_xlnm.Print_Area" localSheetId="0">'Оценка (Этап I-II) '!$A$1:$D$49</definedName>
    <definedName name="_xlnm.Print_Area" localSheetId="3">'Показатель 3.1'!$A$1:$L$51</definedName>
    <definedName name="_xlnm.Print_Area" localSheetId="4">'Показатель 3.2'!$A$1:$J$52</definedName>
    <definedName name="_xlnm.Print_Area" localSheetId="5">'Показатель 3.3'!$A$1:$L$50</definedName>
    <definedName name="_xlnm.Print_Area" localSheetId="6">'Показатель 4.1'!$A$1:$J$50</definedName>
    <definedName name="_xlnm.Print_Area" localSheetId="7">'Показатель 4.2'!$A$1:$L$50</definedName>
    <definedName name="Формат">#REF!</definedName>
  </definedNames>
  <calcPr calcId="144525"/>
</workbook>
</file>

<file path=xl/calcChain.xml><?xml version="1.0" encoding="utf-8"?>
<calcChain xmlns="http://schemas.openxmlformats.org/spreadsheetml/2006/main">
  <c r="C6" i="10" l="1"/>
  <c r="C5" i="10"/>
  <c r="F49" i="10" s="1"/>
  <c r="J49" i="10" s="1"/>
  <c r="G48" i="4" s="1"/>
  <c r="C4" i="10"/>
  <c r="A3" i="10"/>
  <c r="E16" i="9"/>
  <c r="H16" i="9" s="1"/>
  <c r="F15" i="4" s="1"/>
  <c r="C6" i="9"/>
  <c r="C5" i="9"/>
  <c r="E49" i="9" s="1"/>
  <c r="H49" i="9" s="1"/>
  <c r="F48" i="4" s="1"/>
  <c r="C4" i="9"/>
  <c r="A3" i="9"/>
  <c r="C6" i="8"/>
  <c r="C5" i="8"/>
  <c r="F50" i="8" s="1"/>
  <c r="J50" i="8" s="1"/>
  <c r="E49" i="4" s="1"/>
  <c r="C4" i="8"/>
  <c r="A3" i="8"/>
  <c r="C8" i="7"/>
  <c r="C7" i="7"/>
  <c r="C6" i="7"/>
  <c r="C5" i="7"/>
  <c r="C4" i="7"/>
  <c r="A3" i="7"/>
  <c r="C7" i="6"/>
  <c r="C6" i="6"/>
  <c r="C5" i="6"/>
  <c r="F11" i="6" s="1"/>
  <c r="J11" i="6" s="1"/>
  <c r="C9" i="4" s="1"/>
  <c r="C4" i="6"/>
  <c r="A3" i="6"/>
  <c r="C21" i="5"/>
  <c r="C5" i="5"/>
  <c r="C30" i="5" s="1"/>
  <c r="D5" i="4"/>
  <c r="C5" i="4"/>
  <c r="G3" i="4"/>
  <c r="F3" i="4"/>
  <c r="E3" i="4"/>
  <c r="D3" i="4"/>
  <c r="C3" i="4"/>
  <c r="B5" i="2"/>
  <c r="F19" i="6" l="1"/>
  <c r="J19" i="6" s="1"/>
  <c r="C17" i="4" s="1"/>
  <c r="F51" i="6"/>
  <c r="J51" i="6" s="1"/>
  <c r="C49" i="4" s="1"/>
  <c r="F31" i="6"/>
  <c r="J31" i="6" s="1"/>
  <c r="C29" i="4" s="1"/>
  <c r="B5" i="4"/>
  <c r="F31" i="10"/>
  <c r="J31" i="10" s="1"/>
  <c r="G30" i="4" s="1"/>
  <c r="E9" i="9"/>
  <c r="H9" i="9" s="1"/>
  <c r="F8" i="4" s="1"/>
  <c r="E52" i="7"/>
  <c r="H52" i="7" s="1"/>
  <c r="D49" i="4" s="1"/>
  <c r="F26" i="6"/>
  <c r="J26" i="6" s="1"/>
  <c r="C24" i="4" s="1"/>
  <c r="F49" i="8"/>
  <c r="J49" i="8" s="1"/>
  <c r="E48" i="4" s="1"/>
  <c r="F9" i="8"/>
  <c r="J9" i="8" s="1"/>
  <c r="E8" i="4" s="1"/>
  <c r="E24" i="9"/>
  <c r="H24" i="9" s="1"/>
  <c r="F23" i="4" s="1"/>
  <c r="F28" i="10"/>
  <c r="J28" i="10" s="1"/>
  <c r="G27" i="4" s="1"/>
  <c r="E11" i="7"/>
  <c r="H11" i="7" s="1"/>
  <c r="D8" i="4" s="1"/>
  <c r="E28" i="9"/>
  <c r="H28" i="9" s="1"/>
  <c r="F27" i="4" s="1"/>
  <c r="F39" i="6"/>
  <c r="J39" i="6" s="1"/>
  <c r="C37" i="4" s="1"/>
  <c r="F20" i="8"/>
  <c r="J20" i="8" s="1"/>
  <c r="E19" i="4" s="1"/>
  <c r="E36" i="9"/>
  <c r="H36" i="9" s="1"/>
  <c r="F35" i="4" s="1"/>
  <c r="F15" i="10"/>
  <c r="J15" i="10" s="1"/>
  <c r="G14" i="4" s="1"/>
  <c r="F39" i="10"/>
  <c r="J39" i="10" s="1"/>
  <c r="G38" i="4" s="1"/>
  <c r="E30" i="7"/>
  <c r="H30" i="7" s="1"/>
  <c r="D27" i="4" s="1"/>
  <c r="F36" i="8"/>
  <c r="J36" i="8" s="1"/>
  <c r="E35" i="4" s="1"/>
  <c r="E10" i="9"/>
  <c r="H10" i="9" s="1"/>
  <c r="E46" i="9"/>
  <c r="H46" i="9" s="1"/>
  <c r="F45" i="4" s="1"/>
  <c r="F16" i="10"/>
  <c r="J16" i="10" s="1"/>
  <c r="G15" i="4" s="1"/>
  <c r="F40" i="10"/>
  <c r="J40" i="10" s="1"/>
  <c r="G39" i="4" s="1"/>
  <c r="F19" i="10"/>
  <c r="J19" i="10" s="1"/>
  <c r="G18" i="4" s="1"/>
  <c r="F43" i="10"/>
  <c r="J43" i="10" s="1"/>
  <c r="G42" i="4" s="1"/>
  <c r="F27" i="10"/>
  <c r="J27" i="10" s="1"/>
  <c r="G26" i="4" s="1"/>
  <c r="F44" i="10"/>
  <c r="J44" i="10" s="1"/>
  <c r="G43" i="4" s="1"/>
  <c r="F9" i="6"/>
  <c r="J9" i="6" s="1"/>
  <c r="C7" i="4" s="1"/>
  <c r="F22" i="6"/>
  <c r="J22" i="6" s="1"/>
  <c r="C20" i="4" s="1"/>
  <c r="F42" i="6"/>
  <c r="J42" i="6" s="1"/>
  <c r="C40" i="4" s="1"/>
  <c r="F25" i="6"/>
  <c r="J25" i="6" s="1"/>
  <c r="C23" i="4" s="1"/>
  <c r="F43" i="6"/>
  <c r="J43" i="6" s="1"/>
  <c r="C41" i="4" s="1"/>
  <c r="F10" i="6"/>
  <c r="J10" i="6" s="1"/>
  <c r="F45" i="6"/>
  <c r="J45" i="6" s="1"/>
  <c r="C43" i="4" s="1"/>
  <c r="F13" i="6"/>
  <c r="J13" i="6" s="1"/>
  <c r="F33" i="6"/>
  <c r="J33" i="6" s="1"/>
  <c r="C31" i="4" s="1"/>
  <c r="F17" i="6"/>
  <c r="J17" i="6" s="1"/>
  <c r="C15" i="4" s="1"/>
  <c r="F37" i="6"/>
  <c r="J37" i="6" s="1"/>
  <c r="C35" i="4" s="1"/>
  <c r="F48" i="6"/>
  <c r="J48" i="6" s="1"/>
  <c r="C46" i="4" s="1"/>
  <c r="F34" i="6"/>
  <c r="J34" i="6" s="1"/>
  <c r="C32" i="4" s="1"/>
  <c r="F18" i="6"/>
  <c r="J18" i="6" s="1"/>
  <c r="C16" i="4" s="1"/>
  <c r="F38" i="6"/>
  <c r="J38" i="6" s="1"/>
  <c r="C36" i="4" s="1"/>
  <c r="F49" i="6"/>
  <c r="J49" i="6" s="1"/>
  <c r="C47" i="4" s="1"/>
  <c r="E37" i="7"/>
  <c r="H37" i="7" s="1"/>
  <c r="D34" i="4" s="1"/>
  <c r="E12" i="7"/>
  <c r="H12" i="7" s="1"/>
  <c r="E38" i="7"/>
  <c r="H38" i="7" s="1"/>
  <c r="D35" i="4" s="1"/>
  <c r="E18" i="7"/>
  <c r="H18" i="7" s="1"/>
  <c r="D15" i="4" s="1"/>
  <c r="E45" i="7"/>
  <c r="H45" i="7" s="1"/>
  <c r="D42" i="4" s="1"/>
  <c r="E21" i="7"/>
  <c r="H21" i="7" s="1"/>
  <c r="D18" i="4" s="1"/>
  <c r="E46" i="7"/>
  <c r="H46" i="7" s="1"/>
  <c r="D43" i="4" s="1"/>
  <c r="E22" i="7"/>
  <c r="H22" i="7" s="1"/>
  <c r="D19" i="4" s="1"/>
  <c r="E49" i="7"/>
  <c r="H49" i="7" s="1"/>
  <c r="D46" i="4" s="1"/>
  <c r="E42" i="7"/>
  <c r="H42" i="7" s="1"/>
  <c r="D39" i="4" s="1"/>
  <c r="E29" i="7"/>
  <c r="H29" i="7" s="1"/>
  <c r="D26" i="4" s="1"/>
  <c r="F39" i="8"/>
  <c r="J39" i="8" s="1"/>
  <c r="E38" i="4" s="1"/>
  <c r="F10" i="8"/>
  <c r="J10" i="8" s="1"/>
  <c r="F27" i="8"/>
  <c r="J27" i="8" s="1"/>
  <c r="E26" i="4" s="1"/>
  <c r="F28" i="8"/>
  <c r="J28" i="8" s="1"/>
  <c r="E27" i="4" s="1"/>
  <c r="F43" i="8"/>
  <c r="J43" i="8" s="1"/>
  <c r="E42" i="4" s="1"/>
  <c r="F24" i="8"/>
  <c r="J24" i="8" s="1"/>
  <c r="E23" i="4" s="1"/>
  <c r="F15" i="8"/>
  <c r="J15" i="8" s="1"/>
  <c r="E14" i="4" s="1"/>
  <c r="F44" i="8"/>
  <c r="J44" i="8" s="1"/>
  <c r="E43" i="4" s="1"/>
  <c r="F16" i="8"/>
  <c r="J16" i="8" s="1"/>
  <c r="E15" i="4" s="1"/>
  <c r="F32" i="8"/>
  <c r="J32" i="8" s="1"/>
  <c r="E31" i="4" s="1"/>
  <c r="F46" i="8"/>
  <c r="J46" i="8" s="1"/>
  <c r="E45" i="4" s="1"/>
  <c r="F23" i="8"/>
  <c r="J23" i="8" s="1"/>
  <c r="E22" i="4" s="1"/>
  <c r="F40" i="8"/>
  <c r="J40" i="8" s="1"/>
  <c r="E39" i="4" s="1"/>
  <c r="F31" i="8"/>
  <c r="J31" i="8" s="1"/>
  <c r="E30" i="4" s="1"/>
  <c r="F19" i="8"/>
  <c r="J19" i="8" s="1"/>
  <c r="E18" i="4" s="1"/>
  <c r="F35" i="8"/>
  <c r="J35" i="8" s="1"/>
  <c r="E34" i="4" s="1"/>
  <c r="F47" i="8"/>
  <c r="J47" i="8" s="1"/>
  <c r="E46" i="4" s="1"/>
  <c r="E39" i="9"/>
  <c r="H39" i="9" s="1"/>
  <c r="F38" i="4" s="1"/>
  <c r="E50" i="9"/>
  <c r="H50" i="9" s="1"/>
  <c r="F49" i="4" s="1"/>
  <c r="E15" i="9"/>
  <c r="H15" i="9" s="1"/>
  <c r="F14" i="4" s="1"/>
  <c r="E27" i="9"/>
  <c r="H27" i="9" s="1"/>
  <c r="F26" i="4" s="1"/>
  <c r="E40" i="9"/>
  <c r="H40" i="9" s="1"/>
  <c r="F39" i="4" s="1"/>
  <c r="E31" i="9"/>
  <c r="H31" i="9" s="1"/>
  <c r="F30" i="4" s="1"/>
  <c r="E43" i="9"/>
  <c r="H43" i="9" s="1"/>
  <c r="F42" i="4" s="1"/>
  <c r="E19" i="9"/>
  <c r="H19" i="9" s="1"/>
  <c r="F18" i="4" s="1"/>
  <c r="E32" i="9"/>
  <c r="H32" i="9" s="1"/>
  <c r="F31" i="4" s="1"/>
  <c r="E44" i="9"/>
  <c r="H44" i="9" s="1"/>
  <c r="F43" i="4" s="1"/>
  <c r="E20" i="9"/>
  <c r="H20" i="9" s="1"/>
  <c r="F19" i="4" s="1"/>
  <c r="E23" i="9"/>
  <c r="H23" i="9" s="1"/>
  <c r="F22" i="4" s="1"/>
  <c r="E35" i="9"/>
  <c r="H35" i="9" s="1"/>
  <c r="F34" i="4" s="1"/>
  <c r="E47" i="9"/>
  <c r="H47" i="9" s="1"/>
  <c r="F46" i="4" s="1"/>
  <c r="F46" i="10"/>
  <c r="J46" i="10" s="1"/>
  <c r="G45" i="4" s="1"/>
  <c r="F10" i="10"/>
  <c r="J10" i="10" s="1"/>
  <c r="F23" i="10"/>
  <c r="J23" i="10" s="1"/>
  <c r="G22" i="4" s="1"/>
  <c r="F35" i="10"/>
  <c r="J35" i="10" s="1"/>
  <c r="G34" i="4" s="1"/>
  <c r="F47" i="10"/>
  <c r="J47" i="10" s="1"/>
  <c r="G46" i="4" s="1"/>
  <c r="F20" i="10"/>
  <c r="J20" i="10" s="1"/>
  <c r="G19" i="4" s="1"/>
  <c r="F32" i="10"/>
  <c r="J32" i="10" s="1"/>
  <c r="G31" i="4" s="1"/>
  <c r="F9" i="10"/>
  <c r="J9" i="10" s="1"/>
  <c r="G8" i="4" s="1"/>
  <c r="F24" i="10"/>
  <c r="J24" i="10" s="1"/>
  <c r="G23" i="4" s="1"/>
  <c r="F36" i="10"/>
  <c r="J36" i="10" s="1"/>
  <c r="G35" i="4" s="1"/>
  <c r="F50" i="10"/>
  <c r="J50" i="10" s="1"/>
  <c r="G49" i="4" s="1"/>
  <c r="F21" i="6"/>
  <c r="J21" i="6" s="1"/>
  <c r="C19" i="4" s="1"/>
  <c r="F27" i="6"/>
  <c r="J27" i="6" s="1"/>
  <c r="C25" i="4" s="1"/>
  <c r="E51" i="7"/>
  <c r="H51" i="7" s="1"/>
  <c r="D48" i="4" s="1"/>
  <c r="E47" i="7"/>
  <c r="H47" i="7" s="1"/>
  <c r="D44" i="4" s="1"/>
  <c r="E44" i="7"/>
  <c r="H44" i="7" s="1"/>
  <c r="D41" i="4" s="1"/>
  <c r="E40" i="7"/>
  <c r="H40" i="7" s="1"/>
  <c r="D37" i="4" s="1"/>
  <c r="E36" i="7"/>
  <c r="H36" i="7" s="1"/>
  <c r="D33" i="4" s="1"/>
  <c r="E32" i="7"/>
  <c r="H32" i="7" s="1"/>
  <c r="D29" i="4" s="1"/>
  <c r="E28" i="7"/>
  <c r="H28" i="7" s="1"/>
  <c r="D25" i="4" s="1"/>
  <c r="E24" i="7"/>
  <c r="H24" i="7" s="1"/>
  <c r="D21" i="4" s="1"/>
  <c r="E20" i="7"/>
  <c r="H20" i="7" s="1"/>
  <c r="D17" i="4" s="1"/>
  <c r="E16" i="7"/>
  <c r="H16" i="7" s="1"/>
  <c r="D13" i="4" s="1"/>
  <c r="E10" i="7"/>
  <c r="H10" i="7" s="1"/>
  <c r="D7" i="4" s="1"/>
  <c r="E50" i="7"/>
  <c r="H50" i="7" s="1"/>
  <c r="D47" i="4" s="1"/>
  <c r="E43" i="7"/>
  <c r="H43" i="7" s="1"/>
  <c r="D40" i="4" s="1"/>
  <c r="E39" i="7"/>
  <c r="H39" i="7" s="1"/>
  <c r="D36" i="4" s="1"/>
  <c r="E35" i="7"/>
  <c r="H35" i="7" s="1"/>
  <c r="D32" i="4" s="1"/>
  <c r="E31" i="7"/>
  <c r="H31" i="7" s="1"/>
  <c r="D28" i="4" s="1"/>
  <c r="E27" i="7"/>
  <c r="H27" i="7" s="1"/>
  <c r="D24" i="4" s="1"/>
  <c r="E23" i="7"/>
  <c r="H23" i="7" s="1"/>
  <c r="D20" i="4" s="1"/>
  <c r="E19" i="7"/>
  <c r="H19" i="7" s="1"/>
  <c r="D16" i="4" s="1"/>
  <c r="E14" i="7"/>
  <c r="H14" i="7" s="1"/>
  <c r="E17" i="7"/>
  <c r="H17" i="7" s="1"/>
  <c r="D14" i="4" s="1"/>
  <c r="E25" i="7"/>
  <c r="H25" i="7" s="1"/>
  <c r="D22" i="4" s="1"/>
  <c r="E33" i="7"/>
  <c r="H33" i="7" s="1"/>
  <c r="D30" i="4" s="1"/>
  <c r="E41" i="7"/>
  <c r="H41" i="7" s="1"/>
  <c r="D38" i="4" s="1"/>
  <c r="E48" i="7"/>
  <c r="H48" i="7" s="1"/>
  <c r="D45" i="4" s="1"/>
  <c r="F50" i="6"/>
  <c r="J50" i="6" s="1"/>
  <c r="C48" i="4" s="1"/>
  <c r="F46" i="6"/>
  <c r="J46" i="6" s="1"/>
  <c r="C44" i="4" s="1"/>
  <c r="F15" i="6"/>
  <c r="J15" i="6" s="1"/>
  <c r="C13" i="4" s="1"/>
  <c r="F41" i="6"/>
  <c r="J41" i="6" s="1"/>
  <c r="C39" i="4" s="1"/>
  <c r="E26" i="7"/>
  <c r="H26" i="7" s="1"/>
  <c r="D23" i="4" s="1"/>
  <c r="E34" i="7"/>
  <c r="H34" i="7" s="1"/>
  <c r="D31" i="4" s="1"/>
  <c r="F29" i="6"/>
  <c r="J29" i="6" s="1"/>
  <c r="C27" i="4" s="1"/>
  <c r="F35" i="6"/>
  <c r="J35" i="6" s="1"/>
  <c r="C33" i="4" s="1"/>
  <c r="F23" i="6"/>
  <c r="J23" i="6" s="1"/>
  <c r="C21" i="4" s="1"/>
  <c r="F30" i="6"/>
  <c r="J30" i="6" s="1"/>
  <c r="C28" i="4" s="1"/>
  <c r="F12" i="8"/>
  <c r="J12" i="8" s="1"/>
  <c r="F17" i="8"/>
  <c r="J17" i="8" s="1"/>
  <c r="E16" i="4" s="1"/>
  <c r="F21" i="8"/>
  <c r="J21" i="8" s="1"/>
  <c r="E20" i="4" s="1"/>
  <c r="F25" i="8"/>
  <c r="J25" i="8" s="1"/>
  <c r="E24" i="4" s="1"/>
  <c r="F29" i="8"/>
  <c r="J29" i="8" s="1"/>
  <c r="E28" i="4" s="1"/>
  <c r="F33" i="8"/>
  <c r="J33" i="8" s="1"/>
  <c r="E32" i="4" s="1"/>
  <c r="F37" i="8"/>
  <c r="J37" i="8" s="1"/>
  <c r="E36" i="4" s="1"/>
  <c r="F41" i="8"/>
  <c r="J41" i="8" s="1"/>
  <c r="E40" i="4" s="1"/>
  <c r="F48" i="8"/>
  <c r="J48" i="8" s="1"/>
  <c r="E47" i="4" s="1"/>
  <c r="E12" i="9"/>
  <c r="H12" i="9" s="1"/>
  <c r="E17" i="9"/>
  <c r="H17" i="9" s="1"/>
  <c r="F16" i="4" s="1"/>
  <c r="E21" i="9"/>
  <c r="H21" i="9" s="1"/>
  <c r="F20" i="4" s="1"/>
  <c r="E25" i="9"/>
  <c r="E29" i="9"/>
  <c r="H29" i="9" s="1"/>
  <c r="F28" i="4" s="1"/>
  <c r="E33" i="9"/>
  <c r="H33" i="9" s="1"/>
  <c r="F32" i="4" s="1"/>
  <c r="E37" i="9"/>
  <c r="H37" i="9" s="1"/>
  <c r="F36" i="4" s="1"/>
  <c r="E41" i="9"/>
  <c r="H41" i="9" s="1"/>
  <c r="F40" i="4" s="1"/>
  <c r="E48" i="9"/>
  <c r="H48" i="9" s="1"/>
  <c r="F47" i="4" s="1"/>
  <c r="F12" i="10"/>
  <c r="J12" i="10" s="1"/>
  <c r="F17" i="10"/>
  <c r="J17" i="10" s="1"/>
  <c r="G16" i="4" s="1"/>
  <c r="F21" i="10"/>
  <c r="J21" i="10" s="1"/>
  <c r="G20" i="4" s="1"/>
  <c r="F25" i="10"/>
  <c r="J25" i="10" s="1"/>
  <c r="G24" i="4" s="1"/>
  <c r="F29" i="10"/>
  <c r="J29" i="10" s="1"/>
  <c r="G28" i="4" s="1"/>
  <c r="F33" i="10"/>
  <c r="J33" i="10" s="1"/>
  <c r="G32" i="4" s="1"/>
  <c r="F37" i="10"/>
  <c r="J37" i="10" s="1"/>
  <c r="G36" i="4" s="1"/>
  <c r="F41" i="10"/>
  <c r="J41" i="10" s="1"/>
  <c r="G40" i="4" s="1"/>
  <c r="F48" i="10"/>
  <c r="J48" i="10" s="1"/>
  <c r="G47" i="4" s="1"/>
  <c r="F16" i="6"/>
  <c r="J16" i="6" s="1"/>
  <c r="C14" i="4" s="1"/>
  <c r="F20" i="6"/>
  <c r="J20" i="6" s="1"/>
  <c r="C18" i="4" s="1"/>
  <c r="F24" i="6"/>
  <c r="J24" i="6" s="1"/>
  <c r="C22" i="4" s="1"/>
  <c r="F28" i="6"/>
  <c r="J28" i="6" s="1"/>
  <c r="C26" i="4" s="1"/>
  <c r="F32" i="6"/>
  <c r="J32" i="6" s="1"/>
  <c r="C30" i="4" s="1"/>
  <c r="F36" i="6"/>
  <c r="J36" i="6" s="1"/>
  <c r="C34" i="4" s="1"/>
  <c r="F40" i="6"/>
  <c r="J40" i="6" s="1"/>
  <c r="C38" i="4" s="1"/>
  <c r="F44" i="6"/>
  <c r="J44" i="6" s="1"/>
  <c r="C42" i="4" s="1"/>
  <c r="F47" i="6"/>
  <c r="J47" i="6" s="1"/>
  <c r="C45" i="4" s="1"/>
  <c r="F8" i="8"/>
  <c r="J8" i="8" s="1"/>
  <c r="E7" i="4" s="1"/>
  <c r="F14" i="8"/>
  <c r="J14" i="8" s="1"/>
  <c r="E13" i="4" s="1"/>
  <c r="F18" i="8"/>
  <c r="J18" i="8" s="1"/>
  <c r="E17" i="4" s="1"/>
  <c r="F22" i="8"/>
  <c r="J22" i="8" s="1"/>
  <c r="E21" i="4" s="1"/>
  <c r="F26" i="8"/>
  <c r="J26" i="8" s="1"/>
  <c r="E25" i="4" s="1"/>
  <c r="F30" i="8"/>
  <c r="J30" i="8" s="1"/>
  <c r="E29" i="4" s="1"/>
  <c r="F34" i="8"/>
  <c r="J34" i="8" s="1"/>
  <c r="E33" i="4" s="1"/>
  <c r="F38" i="8"/>
  <c r="J38" i="8" s="1"/>
  <c r="E37" i="4" s="1"/>
  <c r="F42" i="8"/>
  <c r="J42" i="8" s="1"/>
  <c r="E41" i="4" s="1"/>
  <c r="F45" i="8"/>
  <c r="J45" i="8" s="1"/>
  <c r="E44" i="4" s="1"/>
  <c r="E8" i="9"/>
  <c r="H8" i="9" s="1"/>
  <c r="F7" i="4" s="1"/>
  <c r="E14" i="9"/>
  <c r="H14" i="9" s="1"/>
  <c r="F13" i="4" s="1"/>
  <c r="E18" i="9"/>
  <c r="H18" i="9" s="1"/>
  <c r="F17" i="4" s="1"/>
  <c r="E22" i="9"/>
  <c r="H22" i="9" s="1"/>
  <c r="F21" i="4" s="1"/>
  <c r="E26" i="9"/>
  <c r="H26" i="9" s="1"/>
  <c r="F25" i="4" s="1"/>
  <c r="E30" i="9"/>
  <c r="H30" i="9" s="1"/>
  <c r="F29" i="4" s="1"/>
  <c r="E34" i="9"/>
  <c r="H34" i="9" s="1"/>
  <c r="F33" i="4" s="1"/>
  <c r="E38" i="9"/>
  <c r="H38" i="9" s="1"/>
  <c r="F37" i="4" s="1"/>
  <c r="E42" i="9"/>
  <c r="H42" i="9" s="1"/>
  <c r="F41" i="4" s="1"/>
  <c r="E45" i="9"/>
  <c r="H45" i="9" s="1"/>
  <c r="F44" i="4" s="1"/>
  <c r="F8" i="10"/>
  <c r="J8" i="10" s="1"/>
  <c r="G7" i="4" s="1"/>
  <c r="F14" i="10"/>
  <c r="J14" i="10" s="1"/>
  <c r="G13" i="4" s="1"/>
  <c r="F18" i="10"/>
  <c r="J18" i="10" s="1"/>
  <c r="G17" i="4" s="1"/>
  <c r="F22" i="10"/>
  <c r="J22" i="10" s="1"/>
  <c r="G21" i="4" s="1"/>
  <c r="F26" i="10"/>
  <c r="J26" i="10" s="1"/>
  <c r="G25" i="4" s="1"/>
  <c r="F30" i="10"/>
  <c r="J30" i="10" s="1"/>
  <c r="G29" i="4" s="1"/>
  <c r="F34" i="10"/>
  <c r="J34" i="10" s="1"/>
  <c r="G33" i="4" s="1"/>
  <c r="F38" i="10"/>
  <c r="J38" i="10" s="1"/>
  <c r="G37" i="4" s="1"/>
  <c r="F42" i="10"/>
  <c r="J42" i="10" s="1"/>
  <c r="G41" i="4" s="1"/>
  <c r="F45" i="10"/>
  <c r="J45" i="10" s="1"/>
  <c r="G44" i="4" s="1"/>
  <c r="G9" i="4" l="1"/>
  <c r="G11" i="4"/>
  <c r="F11" i="4"/>
  <c r="F9" i="4"/>
  <c r="E11" i="4"/>
  <c r="E9" i="4"/>
  <c r="D9" i="4"/>
  <c r="D11" i="4"/>
  <c r="C8" i="4"/>
  <c r="C11" i="4"/>
  <c r="B35" i="4"/>
  <c r="C35" i="2" s="1"/>
  <c r="B46" i="4"/>
  <c r="C46" i="2" s="1"/>
  <c r="B43" i="4"/>
  <c r="B15" i="4"/>
  <c r="H25" i="9"/>
  <c r="F24" i="4" s="1"/>
  <c r="B49" i="4"/>
  <c r="C49" i="2" s="1"/>
  <c r="B33" i="4"/>
  <c r="B25" i="4"/>
  <c r="B17" i="4"/>
  <c r="B19" i="4"/>
  <c r="B26" i="4"/>
  <c r="B39" i="4"/>
  <c r="B31" i="4"/>
  <c r="B29" i="4"/>
  <c r="B36" i="4"/>
  <c r="B42" i="4"/>
  <c r="B16" i="4"/>
  <c r="B27" i="4"/>
  <c r="B22" i="4"/>
  <c r="B13" i="4"/>
  <c r="B41" i="4"/>
  <c r="B47" i="4"/>
  <c r="B34" i="4"/>
  <c r="B18" i="4"/>
  <c r="B28" i="4"/>
  <c r="B44" i="4"/>
  <c r="B40" i="4"/>
  <c r="B37" i="4"/>
  <c r="B32" i="4"/>
  <c r="B38" i="4"/>
  <c r="B30" i="4"/>
  <c r="B45" i="4"/>
  <c r="B14" i="4"/>
  <c r="B21" i="4"/>
  <c r="B48" i="4"/>
  <c r="B20" i="4"/>
  <c r="B7" i="4"/>
  <c r="B23" i="4"/>
  <c r="C15" i="2" l="1"/>
  <c r="B8" i="4"/>
  <c r="C8" i="2" s="1"/>
  <c r="B9" i="4"/>
  <c r="B11" i="4"/>
  <c r="C11" i="2" s="1"/>
  <c r="B11" i="2" s="1"/>
  <c r="C43" i="2"/>
  <c r="B43" i="2" s="1"/>
  <c r="B24" i="4"/>
  <c r="C16" i="2"/>
  <c r="C18" i="2"/>
  <c r="C23" i="2"/>
  <c r="C22" i="2"/>
  <c r="C29" i="2"/>
  <c r="C19" i="2"/>
  <c r="C25" i="2"/>
  <c r="C48" i="2"/>
  <c r="C26" i="2"/>
  <c r="C21" i="2"/>
  <c r="C7" i="2"/>
  <c r="C14" i="2"/>
  <c r="C30" i="2"/>
  <c r="C32" i="2"/>
  <c r="C44" i="2"/>
  <c r="B49" i="2"/>
  <c r="C17" i="2"/>
  <c r="B35" i="2"/>
  <c r="B15" i="2"/>
  <c r="C13" i="2"/>
  <c r="B46" i="2"/>
  <c r="C42" i="2"/>
  <c r="C37" i="2"/>
  <c r="C28" i="2"/>
  <c r="C47" i="2"/>
  <c r="C27" i="2"/>
  <c r="C39" i="2"/>
  <c r="C31" i="2"/>
  <c r="C40" i="2"/>
  <c r="C36" i="2"/>
  <c r="C20" i="2"/>
  <c r="C45" i="2"/>
  <c r="C38" i="2"/>
  <c r="C34" i="2"/>
  <c r="C41" i="2"/>
  <c r="C33" i="2"/>
  <c r="B8" i="2" l="1"/>
  <c r="C9" i="2"/>
  <c r="B9" i="2" s="1"/>
  <c r="C24" i="2"/>
  <c r="B13" i="2"/>
  <c r="B17" i="2"/>
  <c r="B14" i="2"/>
  <c r="B7" i="2"/>
  <c r="B20" i="2"/>
  <c r="B42" i="2"/>
  <c r="B48" i="2"/>
  <c r="B23" i="2"/>
  <c r="B16" i="2"/>
  <c r="B31" i="2"/>
  <c r="B41" i="2"/>
  <c r="B27" i="2"/>
  <c r="B28" i="2"/>
  <c r="B22" i="2"/>
  <c r="B36" i="2"/>
  <c r="B26" i="2"/>
  <c r="B18" i="2"/>
  <c r="B38" i="2"/>
  <c r="B33" i="2"/>
  <c r="B40" i="2"/>
  <c r="B32" i="2"/>
  <c r="B25" i="2"/>
  <c r="B29" i="2"/>
  <c r="B34" i="2"/>
  <c r="B45" i="2"/>
  <c r="B39" i="2"/>
  <c r="B47" i="2"/>
  <c r="B37" i="2"/>
  <c r="B44" i="2"/>
  <c r="B30" i="2"/>
  <c r="B21" i="2"/>
  <c r="B19" i="2"/>
  <c r="B24" i="2" l="1"/>
</calcChain>
</file>

<file path=xl/sharedStrings.xml><?xml version="1.0" encoding="utf-8"?>
<sst xmlns="http://schemas.openxmlformats.org/spreadsheetml/2006/main" count="1042" uniqueCount="335">
  <si>
    <t>Календарный период</t>
  </si>
  <si>
    <t>Итого по II этапу</t>
  </si>
  <si>
    <t>Итого по I этапу</t>
  </si>
  <si>
    <t>Единица измерения</t>
  </si>
  <si>
    <t>баллов</t>
  </si>
  <si>
    <t>Максимальный балл</t>
  </si>
  <si>
    <t xml:space="preserve">Оценка муниципальных образований по I - II этапам </t>
  </si>
  <si>
    <t>Наименование муниципального образования Саратовской обалсти</t>
  </si>
  <si>
    <t>Итого по I- II этапам</t>
  </si>
  <si>
    <t>Городские округа</t>
  </si>
  <si>
    <t>г. Саратов</t>
  </si>
  <si>
    <t>ЗАТО Светлый</t>
  </si>
  <si>
    <t>г. Шиханы</t>
  </si>
  <si>
    <t>Муниципальные районы</t>
  </si>
  <si>
    <t xml:space="preserve">Александрово-Гайский </t>
  </si>
  <si>
    <t>Аркадакский</t>
  </si>
  <si>
    <t>Аткарский</t>
  </si>
  <si>
    <t>Базарно-Карабулакский</t>
  </si>
  <si>
    <t>Балаковский</t>
  </si>
  <si>
    <t>Балашовский</t>
  </si>
  <si>
    <t>Балтайский</t>
  </si>
  <si>
    <t>Вольский</t>
  </si>
  <si>
    <t>Воскресенский</t>
  </si>
  <si>
    <t>Дергачевский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</si>
  <si>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</si>
  <si>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</si>
  <si>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</si>
  <si>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</si>
  <si>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</si>
  <si>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</si>
  <si>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</si>
  <si>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</si>
  <si>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</si>
  <si>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</si>
  <si>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</si>
  <si>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</si>
  <si>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</si>
  <si>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</si>
  <si>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</si>
  <si>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</si>
  <si>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</si>
  <si>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</si>
  <si>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 xml:space="preserve">Романовский </t>
  </si>
  <si>
    <t>Ртищевский</t>
  </si>
  <si>
    <t>Самойловский</t>
  </si>
  <si>
    <t>Советский</t>
  </si>
  <si>
    <t>Татищевский</t>
  </si>
  <si>
    <t>Турковский</t>
  </si>
  <si>
    <t>Федоровский</t>
  </si>
  <si>
    <t>Хвалынский</t>
  </si>
  <si>
    <t>Энгельсский</t>
  </si>
  <si>
    <t xml:space="preserve">II этап. Годовой отчет об исполнении бюджета  муниципального образования </t>
  </si>
  <si>
    <t>№ п/п</t>
  </si>
  <si>
    <t>Вопросы и варианты ответов</t>
  </si>
  <si>
    <t>Баллы</t>
  </si>
  <si>
    <t>3.</t>
  </si>
  <si>
    <t xml:space="preserve">Годовой отчет об исполнении бюджета муниципального образования  </t>
  </si>
  <si>
    <t>3.1</t>
  </si>
  <si>
    <t>Опубликование проекта решения об исполнении бюджета муниципального образования за отчетный финансовый год на портале (сайте)</t>
  </si>
  <si>
    <t>Опубликован в структурированном виде с указанием полных или кратких наименований всех составляющих</t>
  </si>
  <si>
    <t>Опубликован, но не в структурированном виде и (или) без указания полных или кратких наименований всех составляющих</t>
  </si>
  <si>
    <t>Не опубликован</t>
  </si>
  <si>
    <t>3.2</t>
  </si>
  <si>
    <t>Опубликование бюджета для граждан, разработанного на основе решения об исполнении бюджета муниципального образования за отчетный финансовый год, на портале (сайте)</t>
  </si>
  <si>
    <t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сведения о прогнозируемых и фактических значениях основных показателей социально- экономического развития муниципального образования за отчетный финансовый год (в том числе,сведения о показателях, характеризующих объемы производства, численность и состав населения и т.д.);
2) исполнение плана по доходам в разрезе видов доходов с объяснениями причин отклонения (в случае их наличия);
3)исполнение плана по расходам по разделам и подразделам классификации расходов бюджета с объяснениями причин отклонения (в случае их наличия);
4) сведения о реализуемых в отчетном финансовом году муниципальных программах и достигнутых показателях в увязке с объемами бюджетных расходов, направленных на их достижение;   
5) сведения о выполнении обязательств по финансированию социально-значимых проектов за счет бюджета муниципального образования за отчетный финансовый год или об отсутствии таких проектов;                                                                                                                                                                         
6) сведения об объеме муниципального долга (об отсутствии муниципального долга) по состоянию на начало и на конец отчетного года;
7) контактная информациядля обратной связи с гражданами.
Бюджет для граждан, разработанный на основе решения об исполнении бюджета, должен быть опубликован в течение 10  рабочих дней после принятия решения об исполнении бюджета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</si>
  <si>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Опубликован и содержит информацию по всем ключевым элементам</t>
  </si>
  <si>
    <t>Опубликован и содержит информацию по пяти и более ключевым элементам</t>
  </si>
  <si>
    <t>Опубликован и содержит информацию по трем и более ключевым элементам</t>
  </si>
  <si>
    <t>Не опубликован или содержит информацию менее чем по трем ключевым элементам</t>
  </si>
  <si>
    <t>3.3</t>
  </si>
  <si>
    <t>Опубликование заключения контрольно-счетного органа муниципального образования на годовой отчет об исполнении бюджета муниципального образования за отчетный финансовый год на портале (сайте)</t>
  </si>
  <si>
    <t xml:space="preserve">В целях оценки показателя учитывается официальный документ, подписанный уполномоченным должностным лицом. В указанном документе должны быть указаны: а) должность, фамилия и инициалы лица, подписавшего документ, б) дата подписания документа. 
</t>
  </si>
  <si>
    <t>Опубликовано</t>
  </si>
  <si>
    <t>Не опубликовано или не отвечает требованиям</t>
  </si>
  <si>
    <t>4.</t>
  </si>
  <si>
    <t>Общественное участие</t>
  </si>
  <si>
    <t>4.1</t>
  </si>
  <si>
    <t>Опубликование информационного сообщения для граждан о проведении публичных слушаний по годовому отчету об исполнении бюджета за отчетный финансовый год на портале (сайте)</t>
  </si>
  <si>
    <t>Опубликовано и содержит информацию о том, где можно ознакомиться с проектом решения об исполнении бюджета за отчетный год</t>
  </si>
  <si>
    <t>Не опубликовано, или публичные слушания не проводились, или не отвечает требованиям</t>
  </si>
  <si>
    <t>4.2</t>
  </si>
  <si>
    <t>Проведение публичных слушаний по годовому отчету об исполнении бюджета муниципального образования за отчетный финансовый год и опубликование в составе материалов к проекту решения об исполнении  бюджета муниципального образования  за отчетный финансовый год  итогового документа (решения/протокола), принятого по результатам публичных слушаний, на портале (сайте)</t>
  </si>
  <si>
    <t xml:space="preserve">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Указанный документ должен быть опубликован не позднее 10 рабочих дней после проведения публичных слушаний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t>
  </si>
  <si>
    <t>Публичные слушания проводились, и в составе материалов к проекту решения об исполнении бюджета муниципального образования за отчетный финансовый год  опубликован итоговый документ (решение/протокол), принятый по результатам публичных слушаний</t>
  </si>
  <si>
    <t>Публичные слушания не проводились, или не опубликован итоговый документ (решение/протокол), принятый по результатам публичных слушаний</t>
  </si>
  <si>
    <t>Итого баллов на II этапе</t>
  </si>
  <si>
    <t xml:space="preserve">3.1. Проект решения об исполнении бюджета муниципального образования  </t>
  </si>
  <si>
    <t>Комментарий:</t>
  </si>
  <si>
    <t>Вопрос</t>
  </si>
  <si>
    <t>Формат</t>
  </si>
  <si>
    <t>Доступность
(указать, если возникли трудности с поиском документа, если переход осуществляется более, чем за 5 «кликов» с основной страницы портала (сайта), если название раздела не соответствует содержанию)</t>
  </si>
  <si>
    <t>Оценка показателя 3.1</t>
  </si>
  <si>
    <t>Ссылка на источник данных</t>
  </si>
  <si>
    <t>Комментарии</t>
  </si>
  <si>
    <t>Варианты ответов</t>
  </si>
  <si>
    <t>Word, Excel, PDF</t>
  </si>
  <si>
    <t>баллы</t>
  </si>
  <si>
    <t>понижающие коэффициенты</t>
  </si>
  <si>
    <t>Итого</t>
  </si>
  <si>
    <t>графический формат</t>
  </si>
  <si>
    <t>затруднен-ный поиск</t>
  </si>
  <si>
    <t>несоблюде-ние сроков</t>
  </si>
  <si>
    <t>3.2. Опубликование бюджета для граждан, разработанного на основе решения об исполнении бюджета муниципального образования за отчетный финансовый год , на портале (сайте)</t>
  </si>
  <si>
    <t>Оценка показателя 3.2</t>
  </si>
  <si>
    <t>3.3. Опубликование заключение контрольно-счетного органа муниципального образования на годовой отчет об исполнении бюджета муниципального образования за отчетный финансовый год  на портале (сайте)</t>
  </si>
  <si>
    <t>Оценка показателя 3.3</t>
  </si>
  <si>
    <t>4.1. Информационное сообщение для граждан о проведении публичных слушаний по годовому отчету об исполнении бюджета муниципального образования за отчетный финансовый год на портале (сайте)</t>
  </si>
  <si>
    <t>Доступность
(указать, если возникли трудности с поиском информационного сообщения, если переход осуществляется более, чем за 5 «кликов» с основной страницы портала (сайта), если название раздела не соответствует содержанию)</t>
  </si>
  <si>
    <t>Оценка показателя 4.1.</t>
  </si>
  <si>
    <t>4.2. Проведение публичных слушаний по годовому отчету об исполнении бюджета муниципального образования за отчетный финансовый год</t>
  </si>
  <si>
    <t>Оценка показателя 4.2</t>
  </si>
  <si>
    <t>Оценка муниципальных образований по II этапу  «Годовой отчет об исполнении бюджета  муниципального образования»</t>
  </si>
  <si>
    <t>В целях оценки показателя учитывается публикация проекта решения об исполнении бюджета в полном объеме, включая текстовую часть и все приложения к нему. Публикация отдельных составляющих в целях оценки показателя не учитывается. Проект решения об исполнении бюджета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документ размещен позднее даты принятия решения об исполнении бюджета, оценка показателя принимает значение 0 баллов.</t>
  </si>
  <si>
    <t>В составе информационных сообщений о проведении публичных слушаний в обязательном порядке должны быть указаны дата, время, место и порядок их проведения. Если указанные сведения представлены частично, оценка показателя принимает значение 0 баллов.
В случае, если в установленный срок в информационном сообщении ссылка (адрес) на раздел (страницу) портала (сайта), где опубликованы указанные материалы, отсутствует, а также если по указанной ссылке (адресу) проект решения об исполнении бюджета за отчетный год не опубликован, оценка показателя принимает значение 0 баллов. 
Информационное сообщение о проведении публичных слушаний по годовому отчету должно быть опубликовано не позднее, чем за пять рабочих дней до дня проведения публичных слушаний. При нарушении указанного срока применяется понижающий коэффициент за несоблюдение сроков обеспечения доступа к бюджетным данным. В случае если информационное сообщение о проведении публичных слушаний опубликовано в день их проведения или позднее, оценка показателя принимает значение 0 баллов.</t>
  </si>
  <si>
    <t>Муниципальные округа</t>
  </si>
  <si>
    <t>Михайловский</t>
  </si>
  <si>
    <t>2025 год</t>
  </si>
  <si>
    <t>https://saratovmer.ru/budget/rubrics/5/2024-god.html</t>
  </si>
  <si>
    <t>http://www.saratovmer.ru/budget/rubrics/6/1318.html</t>
  </si>
  <si>
    <t>https://www.kspsaratov.ru/activities/experts/zaklyuchenie-na-otchet-ob-ispolnenii-byudzheta-munitsipalnogo-obrazovaniya-gorod-saratov-za-2024-god/</t>
  </si>
  <si>
    <t>https://saratovmer.ru/news/173372/</t>
  </si>
  <si>
    <t>Word, Excel</t>
  </si>
  <si>
    <t>Обратите внимание, оцениваемый документ нужно называть  «Проект Решения об исполнении бюджета...»</t>
  </si>
  <si>
    <t>Обратите внимание, что на сайте, где публикуются бюджетные данные, отсутствует баннер или прямая ссылка на сайт, где опубликован оцениваемый документ</t>
  </si>
  <si>
    <t>Web, PDF</t>
  </si>
  <si>
    <t>PDF</t>
  </si>
  <si>
    <t>https://zatosvetly.gosuslugi.ru/upr-finansov/biudzhet/infoobispolneniibudzheta/2024-god/</t>
  </si>
  <si>
    <t>https://zatosvetly.gosuslugi.ru/upr-finansov/biudzhet/budzhetdlyadgr/dokumenty_6246.html</t>
  </si>
  <si>
    <t>https://zatosvetly.gosuslugi.ru/dlya-zhiteley/novosti-i-reportazhi/novosti_5864.html</t>
  </si>
  <si>
    <t>Word</t>
  </si>
  <si>
    <t>https://shikhany.gosuslugi.ru/ofitsialno/dokumenty/vse-dokumenty_3134.html</t>
  </si>
  <si>
    <t>https://shikhany.gosuslugi.ru/ofitsialno/statistika/byudzhet-dlya-grazhdan/</t>
  </si>
  <si>
    <t>https://shikhany.gosuslugi.ru/dlya-zhiteley/poleznaya-informatsiya/poleznaya-informatsiya-novosti_2353.html</t>
  </si>
  <si>
    <t>https://shikhany.gosuslugi.ru/ofitsialno/dokumenty/vse-dokumenty_3241.html</t>
  </si>
  <si>
    <t>https://shikhany.gosuslugi.ru/netcat_files/45/410/Zaklyuchenie_na_godovoy_otchet_2024_g.pdf</t>
  </si>
  <si>
    <t>Отсутствует пункт 5, пункты 2,3  не соответствуют (отсутствуют причины отклонения исполнения от плановых значений), пункт 4 не соответствует (отсутствуют достигнутые целевые показатели по каждой программе).</t>
  </si>
  <si>
    <t xml:space="preserve">В документе отсутствует подпись должностного лица и дата подписания документа. </t>
  </si>
  <si>
    <t>В составе информационных сообщений о проведении публичных слушаний в обязательном порядке должен быть указан порядок их проведения, а также ссылка на страницу, где можно ознакомиться с проектом решения.</t>
  </si>
  <si>
    <t>http://mihailovski.ru/byudzhet-mo-na-2024-2026-gody/ispolnenie-byudzheta/proekt-resheniya-ob-ispolnenii-byudzheta-munitsipa/</t>
  </si>
  <si>
    <t>http://mihailovski.ru/byudzhet-dlya-grazhdan/byudzhet-dlya-grazhdan-razrabotannyy-na-osnove-res7696/</t>
  </si>
  <si>
    <t>http://mihailovski.ru/kontrolno---schyotnaya-komissiya/deyatelnost-ksk/zaklyuchenie-na-godovoy-otchet-ob-ispolnenii-byudz7769/</t>
  </si>
  <si>
    <t>http://mihailovski.ru/news/obyavlenie3461/</t>
  </si>
  <si>
    <t>http://mihailovski.ru/byudzhet-mo-na-2024-2026-gody/ispolnenie-byudzheta/protokol-publichnykh-slushaniy-po-obsuzhdeniyu-pro/</t>
  </si>
  <si>
    <t>Пункт 2 не соответствует (отсутствуют причины отклонения исполнения от плановых значений)</t>
  </si>
  <si>
    <t>http://algay.sarmo.ru/byudzhet-ekonomika-finansy/proekty-byud.php</t>
  </si>
  <si>
    <t>http://algay.sarmo.ru/byudzhet-ekonomika-finansy/byudzhet-dlya-grazhdan.php</t>
  </si>
  <si>
    <t>http://algay.sarmo.ru/byudzhet-ekonomika-finansy/vneshniy-kontrol.php</t>
  </si>
  <si>
    <t>http://algay.sarmo.ru/?ELEMENT_ID=11666</t>
  </si>
  <si>
    <t>http://algay.sarmo.ru/?ELEMENT_ID=11667</t>
  </si>
  <si>
    <t>Отсутствует пункт 5,пункт 4 не соответствует (отсутствуют достигнутые целевые показатели по каждой программе в разрезе план/факт), пункт 6 не соответствует (отсутствуют данные на начало и конец 2024 года)</t>
  </si>
  <si>
    <t>В документе отсутствует подпись должностного лица и дата подписания документа. Не соблюден формат размещения официального документа.</t>
  </si>
  <si>
    <t xml:space="preserve">Информационное сообщение для граждан о проведении публичных слушаний по годовому отчету об исполнении бюджета за 2024 год на портале (сайте)  в разделе «Новости муниципального района» со ссылкой на страницу, где можно ознакомиться с проектом решения, не публиковалось. </t>
  </si>
  <si>
    <t>Информационное сообщение для граждан о проведении публичных слушаний по годовому отчету об исполнении бюджета за 2024 год на портале (сайте)  в разделе «Новости муниципального района» со ссылкой на страницу, где можно ознакомиться с проектом решения, отсутствует Размещено только решение о  проведении публичных слушаний.</t>
  </si>
  <si>
    <t>При нажатии на заголовок  «Протокол публичных слушаний...» открывается другой документ (Постановление «Об обеспечении безопасности  персональных данных...»). Оцениваемый документ на сайте не найден</t>
  </si>
  <si>
    <t>https://arkadak.gosuslugi.ru/ofitsialno/statistika/byudzhet-dlya-grazhdan/otchetnost-ob-ispolnenii-byudzheta-munitsipalnogo-rayona/otchetnost-ob-ispolnenii-byudzheta-munitsipalnogo-rayona_955.html</t>
  </si>
  <si>
    <t>https://arkadak.gosuslugi.ru/ofitsialno/statistika/byudzhet-dlya-grazhdan/otchetnost-ob-ispolnenii-byudzheta-munitsipalnogo-rayona/</t>
  </si>
  <si>
    <t>https://arkadak.gosuslugi.ru/ofitsialno/struktura-munitsipalnogo-obrazovaniya/kontrolno-schetnyy-organ/</t>
  </si>
  <si>
    <t>https://arkadak.gosuslugi.ru/dlya-zhiteley/novosti-i-reportazhi/novosti_2604.html</t>
  </si>
  <si>
    <t>https://atkarsk-r64.gosweb.gosuslugi.ru/ofitsialno/finansovaya-deyatelnost/byudzhet-atkarskogo-munitsipalnogo-rayona/otchety-po-ispolneniyu-byudzheta/dokumenty-7_1475.html</t>
  </si>
  <si>
    <t>https://atkarsk-r64.gosweb.gosuslugi.ru/ofitsialno/finansovaya-deyatelnost/byudzhet-atkarskogo-munitsipalnogo-rayona/byudzhet-dlya-grazhdan/dokumenty-5_1540.html</t>
  </si>
  <si>
    <t>https://atkarsk-r64.gosweb.gosuslugi.ru/deyatelnost/napravleniya-deyatelnosti/kontrolno-schetnaya-komissiya/expertno-analiticheskie-meropriyatiya/ea-meropriyatiya-2025/dokumenty_1506.html</t>
  </si>
  <si>
    <t>https://atkarsk-r64.gosweb.gosuslugi.ru/dlya-zhiteley/novosti-i-reportazhi/novosti-1_2396.html</t>
  </si>
  <si>
    <t>https://atkarsk-r64.gosweb.gosuslugi.ru/ofitsialno/finansovaya-deyatelnost/byudzhet-atkarskogo-munitsipalnogo-rayona/otchety-po-ispolneniyu-byudzheta/dokumenty-7_1525.html</t>
  </si>
  <si>
    <t>https://admbk.ru/administration/finansovoe-upravlenie/byudzhet/ispolnenie-byudzheta/proekt-resheniya-sobraniya-bazarno-karabulakskogo-munitsipalnogo-rayona-saratovskoy-oblasti-2025-g-o/proekt-resheniya-sobraniya-bazarno-karabulakskogo-munitsipalnogo-rayona-saratovskoy-oblasti-2025-g-o/</t>
  </si>
  <si>
    <t>https://admbk.ru/administration/finansovoe-upravlenie/byudzhet/byudzhet-dlya-grazhdan-rayona/</t>
  </si>
  <si>
    <t>https://admbk.ru/administration/finansovoe-upravlenie/byudzhet/ispolnenie-byudzheta/proekt-resheniya-sobraniya-bazarno-karabulakskogo-munitsipalnogo-rayona-saratovskoy-oblasti-2025-g-o/</t>
  </si>
  <si>
    <t>https://admbk.ru/news/provodyatsya-publichnye-slushaniya-po-proektu-resheniya-sobraniya-bazarno-karabulakskogo-munitsipaln5/</t>
  </si>
  <si>
    <t>http://balkomfin.ru/</t>
  </si>
  <si>
    <t>https://www.admbal.ru/news/25-aprelya-2025-goda-sostoyatsya-publichnye-slushaniya-po-obsuzhdeniyu-proekta-resheniya-sobraniya-b/</t>
  </si>
  <si>
    <t>https://balashovskij-r64.gosweb.gosuslugi.ru/ofitsialno/struktura-munitsipalnogo-obrazovaniya/munitsipalnye-podvedomstvennye-organizatsii/komitet-po-finansam/rayonnyy-byudzhet/byudzhet-na-2024-god-i-planovyy-period-2025-i-2026-godov/?cur_cc=2008</t>
  </si>
  <si>
    <t>https://balashovskij-r64.gosweb.gosuslugi.ru/ofitsialno/struktura-munitsipalnogo-obrazovaniya/munitsipalnye-podvedomstvennye-organizatsii/komitet-po-finansam/rayonnyy-byudzhet/otkrytyy-byudzhet/byudzhet-dlya-grazhdan/</t>
  </si>
  <si>
    <t>https://balashovskij-r64.gosweb.gosuslugi.ru/dlya-zhiteley/novosti-i-reportazhi/novosti_4003.html</t>
  </si>
  <si>
    <t>https://balashovskij-r64.gosweb.gosuslugi.ru/ofitsialno/struktura-munitsipalnogo-obrazovaniya/munitsipalnye-podvedomstvennye-organizatsii/komitet-po-finansam/rayonnyy-byudzhet/byudzhet-na-2024-god-i-planovyy-period-2025-i-2026-godov/</t>
  </si>
  <si>
    <t>Лишняя папка в архиве</t>
  </si>
  <si>
    <t xml:space="preserve">Пункт 3 не соответствует (информация по расходам не представлена по разделам и подразделам классификации расходов бюджета, отсутствуют причины отклонения исполнения от плановых значений). </t>
  </si>
  <si>
    <t>http://adm-baltay.ru/finansovoe-upravlenie/rasporyazheniya-ob-utverzhdenii-otchetov-ob-ispolnenii-mestnogo-byudzheta/</t>
  </si>
  <si>
    <t>http://adm-baltay.ru/finansovoe-upravlenie/byudzhet-dlya-grazhdan/byudzhet-dlya-grazhdan-ob-utverzhdenii-otcheta-ob-ispolnenii-mestnogo-byudzheta-baltayskogo-munitsipalnogo-rayona-za-2017-god/</t>
  </si>
  <si>
    <t>http://adm-baltay.ru/finansovoe-upravlenie/vnutrenniy-munitsipalnyiy-finansovyiy-kontrol-baltayskogo-munitsipalnogo-rayona/</t>
  </si>
  <si>
    <t>Приложения к проекту не опубликованы.</t>
  </si>
  <si>
    <t>Отсутствуют пункты 1,5, пункт 2 не соответствуют (отсутствуют причины отклонения исполнения от плановых значений), пункт 3 не соответствует (информация по расходам не представлена по разделам и подразделам классификации расходов бюджета, отсутствуют причины отклонения исполнения от плановых значений), пункт 4 не соответствует (отсутствуют достигнутые целевые показатели по каждой программе в разрезе план/факт)</t>
  </si>
  <si>
    <t>По указанной ссылке размещено решение о проведении публичных слушаний от 28.04.2025 №939. Протокол,  принятый по итогом публичных слушаний, не найден.</t>
  </si>
  <si>
    <t>http://volsk-ms.ru/resheniya-vms/resheniya</t>
  </si>
  <si>
    <t>http://вольск.рф</t>
  </si>
  <si>
    <t>По предоставленной ссылке и на сайте проект решения об исполнении бюджета муниципального образования за 2024 год отсутствует</t>
  </si>
  <si>
    <t>По указанной ссылке бюджет для граждан, разработанный на основе решения об исполнении бюджета за 2024 год, не найден.</t>
  </si>
  <si>
    <t>По предоставленной ссылке документ не обнаружен.</t>
  </si>
  <si>
    <t xml:space="preserve">Информационное сообщение для граждан о проведении публичных слушаний по годовому отчету об исполнении бюджета за 2024 год на портале (сайте) со ссылкой на страницу, где можно ознакомиться с проектом решения, не публиковалось. </t>
  </si>
  <si>
    <t>https://voskresensk64.ru/administration/statistics/ispolnenie-byudzheta/resheniya-ob-ispolnenii-byudzheta/</t>
  </si>
  <si>
    <t>https://voskresensk64.ru/administration/statistics/Budget%20for%20citizens/2025-god/</t>
  </si>
  <si>
    <t>https://voskresensk64.ru/administration/statistics/benefits/budjet-vmr/</t>
  </si>
  <si>
    <t>По предоставленной ссылке проект решения об исполнении бюджета муниципального образования за 2024 год отсутствует. Оцениваемый документ найден на https://voskresensk64.ru/administration/statistics/ispolnenie-byudzheta/resheniya-ob-ispolnenii-byudzheta/</t>
  </si>
  <si>
    <t>Отсутствуют пункты 1,5, пункты 2  не соответствует (отсутствуют причины отклонения исполнения от плановых значений), пункт  3  не соответствуют требованиям (не указаны подразделы и причины отклонения исполнения от плановых значений), пункт 4 не соответствует (отсутствуют достигнутые целевые показатели по каждой программе).</t>
  </si>
  <si>
    <t>http://dergachi.sarmo.ru/sobranie-dergachevskogo-munitsipalnogo-rayona/proekty-sobraniya-dergachevskogo-munitsipalnogo-rayona/</t>
  </si>
  <si>
    <t xml:space="preserve">http://dergachi.sarmo.ru/byudzhet-dlya-grazhdan/ </t>
  </si>
  <si>
    <t>http://dergachi.sarmo.ru/kontrolno-schetnyy-organ-dergachevskogo-munitsipalnogo-rayona</t>
  </si>
  <si>
    <t>http://dergachi.sarmo.ru/novosti/?element_id=604&amp;PAGEN_1=4</t>
  </si>
  <si>
    <t xml:space="preserve">Пункт 2  не соответствует (отсутствуют причины отклонения исполнения от плановых значений), пункт 3 не соответствует (отсутствует сравнение плановых назначений с фактическим исполнением и причины отклонения исполнения от плановых значений). </t>
  </si>
  <si>
    <t>По предоставленной ссылке и на сайте документ не обнаружен.</t>
  </si>
  <si>
    <t>На указанной странице есть заголовок «Проект исполнения бюджета ДМР за 2024 год», но переход с заголовка не осуществляется (ссылка для перехода отсутствует). На сайте оцениваемый документ не найден</t>
  </si>
  <si>
    <t>На указанной странице есть заголовок «ПРОТОКОЛ  публичных слушаний по отчету исполнения бюджета  Дергачевского  муниципального района за 2024 год», но переход с заголовка не осуществляется (ссылка для перехода отсутствует). На сайте оцениваемый документ не найден</t>
  </si>
  <si>
    <t>http://duhovnitskoe.sarmo.ru/publichnye-slushaniya/?ELEMENT_ID=19752</t>
  </si>
  <si>
    <t>http://duhovnitskoe.sarmo.ru/byudzhet-dlya-grazhdan/byudzhet-dlya-grazhdan/</t>
  </si>
  <si>
    <t>http://duhovnitskoe.sarmo.ru/kontrolno-revizionnaya-komissiya/zaklyucheniya-po-byudzhetu/zaklyuchenie-na-ispolnenie-mr-2024.php</t>
  </si>
  <si>
    <t>Web</t>
  </si>
  <si>
    <t>http://duhovnitskoe.sarmo.ru/publichnye-slushaniya/?ELEMENT_ID=19826</t>
  </si>
  <si>
    <t>https://ekaterinovka.gosuslugi.ru/deyatelnost/napravleniya-deyatelnosti/otkrytyy-byudzhet/</t>
  </si>
  <si>
    <t>https://ekaterinovka.gosuslugi.ru/dlya-zhiteley/novosti-i-reportazhi/novosti_964.html</t>
  </si>
  <si>
    <t>https://ekaterinovka.gosuslugi.ru/ofitsialno/struktura-munitsipalnogo-obrazovaniya/kontrolno-schetnyy-organ-munitsipalnogo-obrazovaniya/</t>
  </si>
  <si>
    <t>Пункт 2 не соответствуют (отсутствуют причины отклонения исполнения от плановых значений)</t>
  </si>
  <si>
    <t>https://adminemr.ru/byudzhet-i-finansy/byudzhet/PROEKTreshISPOLNbudjeta/</t>
  </si>
  <si>
    <t>https://adminemr.ru/byudzhet-i-finansy/byudzhet-dlya-grazhdan/</t>
  </si>
  <si>
    <t>https://adminemr.ru/ershovskiy-munitsipalnyy-rayon/kontrolno-schetnaya-komissiya/zaklyucheniya/</t>
  </si>
  <si>
    <t>https://adminemr.ru/byudzhet-i-finansy/obshchestvennoe-uchastie/</t>
  </si>
  <si>
    <t>Word с Jpg вставкой</t>
  </si>
  <si>
    <t>Опубликован не в составе материалов к проекту решения об исполнении бюджета муниципального образования за отчетный финансовый год</t>
  </si>
  <si>
    <t xml:space="preserve">https://ivanteevka.sarmo.ru/byudzhet-dlya-grazhdan/proekt-byudzheta-dlya-grazhdan/proekt-resheniya-ob-ispolnenii-byudzheta-za-2024-god.php </t>
  </si>
  <si>
    <t xml:space="preserve">https://ivanteevka64.ru/novyy-razdel/?ELEMENT_ID=14109 </t>
  </si>
  <si>
    <t>https://ivanteevka.sarmo.ru/byudzhet-dlya-grazhdan/proekt-byudzheta-dlya-grazhdan/proekt-resheniya-ob-ispolnenii-byudzheta-za-2024-god.php</t>
  </si>
  <si>
    <t>https://ivanteevka.sarmo.ru/byudzhet-dlya-grazhdan/byudzhet-dlya-grazhdan/2024/</t>
  </si>
  <si>
    <t>https://ivanteevka.sarmo.ru/byudzhet-dlya-grazhdan/finansovyy-kontrol/kontrolno-schetnyy-organ-ivantevskogo-munitsipalnogo-rayona/kontrolnye-meropriyatiya/</t>
  </si>
  <si>
    <t>http://kalininsk.sarmo.ru/otkrytyybyudzhet/obshchestvennoe-uchastie/-publichnye-slushaniya-po-proektu-resheniya-ob-ispolnenii-byudzheta/-publichnye-slushaniya-po-proektu-resheniya-ob-ispolnenii-byudzheta2025.php</t>
  </si>
  <si>
    <t>http://kalininsk.sarmo.ru/otkrytyybyudzhet/byudzhet-dlya-grazhdan/byudzhet-dlya-grazhdan-2024.php</t>
  </si>
  <si>
    <t>http://kalininsk.sarmo.ru/otkrytyybyudzhet/kontrolno-schetnyy-organ-kalininskogo-munitsipalnogo-rayona/zaklyucheniya-na-godovoy-otchet-ob-ispolnenii-byudzheta/zaklyucheniya-na-godovoy-otchet-ob-ispolnenii-byudzheta-2025.php</t>
  </si>
  <si>
    <t>Пункт 4 не соответствует (отсутствуют достигнутые целевые показатели по каждой программе).</t>
  </si>
  <si>
    <t>https://krasnoarmeysk64.gosuslugi.ru/ofitsialno/finansovaya-deyatelnost/byudzhet-krasnoarmeyskogo-munitsipalnogo-rayona/otchety-po-ispolneniyu-byudzheta/2024-god/</t>
  </si>
  <si>
    <t>https://krasnoarmeysk64.gosuslugi.ru/ofitsialno/finansovaya-deyatelnost/byudzhet-krasnoarmeyskogo-munitsipalnogo-rayona/byudzhet-dlya-grazhdan/byudzhet-dlya-grazhdan-na-2024-2026-goda/</t>
  </si>
  <si>
    <t>https://krasnoarmeysk64.gosuslugi.ru/ofitsialno/struktura-munitsipalnogo-obrazovaniya/kontrolno-schetnyy-organ/</t>
  </si>
  <si>
    <t>https://krasnoarmeysk64.gosuslugi.ru/ofitsialno/struktura-munitsipalnogo-obrazovaniya/predstavitelnyy-organ/</t>
  </si>
  <si>
    <t>По предоставленной ссылке и на сайте протокол,  принятый по итогам публичных слушаний, не найден.</t>
  </si>
  <si>
    <t>https://krasny-kut.ru/munitsipalnoe-sobranie/ofitsialnye-dokumenty/proekty-resheniy-sobraniya-deputatov/</t>
  </si>
  <si>
    <t>https://krasny-kut.ru/finansy/informatsiya-i-otchety/</t>
  </si>
  <si>
    <t>https://krasny-kut.ru/munitsipalnoe-sobranie/kontrolno-schetnaya-komissiya/</t>
  </si>
  <si>
    <t>https://krasny-kut.ru/finansy/novosti</t>
  </si>
  <si>
    <t>https://krasny-kut.ru/finansy/novosti/</t>
  </si>
  <si>
    <t>Размещен в архиве, название которого содержит дату заседания Собрания и не содержит информацию о теме заседания. Лишняя папка в архиве</t>
  </si>
  <si>
    <t>Пункт 2  не соответствует (отсутствуют причины отклонения исполнения от плановых значений), пункт 3 не соответствует (отсутствует сравнение плановых назначений с фактическим исполнением и причины отклонения исполнения от плановых значений), пункт 4 не соответствует (отсутствуют достигнутые целевые показатели по каждой программе), пункт 6 не соответствует (отсутствуют данные за 2024 год).</t>
  </si>
  <si>
    <t>https://adminkmr.ru/byudzhet/ispolnenie-byudzheta/ispolnenie-byudzheta-za-2024-god.php</t>
  </si>
  <si>
    <t>https://adminkmr.ru/byudzhet/byudzhet-dlya-grazhdan/</t>
  </si>
  <si>
    <t>Web,Word, Excel</t>
  </si>
  <si>
    <t>Пункт 2  не соответствует (отсутствуют причины отклонения исполнения от плановых значений)</t>
  </si>
  <si>
    <t>На указанной странице есть заголовок «Заключение контрольно-счетного органа по проекту решения об исполнении бюджета муниципального района», но переход с заголовка не осуществляется (ссылка для перехода отсутствует). На сайте оцениваемый документ не найден</t>
  </si>
  <si>
    <t xml:space="preserve">https://lysogorskij-r64.gosweb.gosuslugi.ru/glavnoe/byudzhet-munitsipalnogo-rayona/ispolnenie-byudzheta/ispolnenie-byudzheta_1625.html  </t>
  </si>
  <si>
    <t>https://lysogorskij-r64.gosweb.gosuslugi.ru/glavnoe/byudzhet-munitsipalnogo-rayona/byudzhet-dlya-grazhdan/byudzhet-dlya-grazhdan_1585.html</t>
  </si>
  <si>
    <t>https://lysogorskij-r64.gosweb.gosuslugi.ru/ofitsialno/struktura-munitsipalnogo-obrazovaniya/kontrolno-schetnyy-organ-munitsipalnogo-obrazovaniya/deyatelnost/zaklyuchenie/zakliuchenie-kontrolno-schetnoia/zaklyuchenie-kontrolno-schetnoy-komissii-lysogorskogo-munitsipal_1548.html</t>
  </si>
  <si>
    <t xml:space="preserve">https://lysogorskij-r64.gosweb.gosuslugi.ru/dlya-zhiteley/novosti-i-reportazhi/novosti_1775.html </t>
  </si>
  <si>
    <t xml:space="preserve">https://lysogorskij-r64.gosweb.gosuslugi.ru/ofitsialno/struktura-munitsipalnogo-obrazovaniya/predstavitelnyy-organ-munitsipalnogo-obrazovaniya/sobranie-munitsipalnogo-rayona/dokumenty-normativnye-akty/dokumenty-normativnye-akty_1577.html </t>
  </si>
  <si>
    <t xml:space="preserve">Проект решения об исполнении бюджета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(дата проведения публичных слушаний - 22.05.2025, дата последнего  изменения файлов материалов к проекту решения - 02.07.2025) </t>
  </si>
  <si>
    <t>Информационное сообщение рекомендуется размещать в разделе «Новости».В составе информационных сообщений о проведении публичных слушаний в обязательном порядке должен быть указан порядок их проведения. Отсутствует ссылка на проект решения об исполнении бюджета за отчетный год.</t>
  </si>
  <si>
    <t>http://marksadm.ru/ps-sl.html</t>
  </si>
  <si>
    <t>https://marksadm.ru/bdg-kf.html</t>
  </si>
  <si>
    <t>https://marksadm.ru/news/17419-publichnye-slushaniya.html</t>
  </si>
  <si>
    <t>Jpg</t>
  </si>
  <si>
    <t>http://www.nbfin.ru/byudzhet_dlya_grazhdan/na_tekuwij_god/proekt_resheniya_ob_ispolnenii_byudzheta/za_2024_god/</t>
  </si>
  <si>
    <t>http://www.nbfin.ru/byudzhet_dlya_grazhdan1/novoburasskij_municipal_nyj_rajon/2024_god/</t>
  </si>
  <si>
    <t>http://www.nbfin.ru/allnews/</t>
  </si>
  <si>
    <t>К  заголовку «Заключение на отчет об исполнении бюджета Новобурасского МР» прикреплено заключение по отчету за 2022 год. По предоставленной ссылке и на сайте документ не обнаружен.</t>
  </si>
  <si>
    <t>https://novouzensk.gosuslugi.ru/ofitsialno/dokumenty/dokumenty-all_1095.html</t>
  </si>
  <si>
    <t>https://novouzensk.gosuslugi.ru/ofitsialno/dokumenty/dokumenty-all_1096.html</t>
  </si>
  <si>
    <t>https://novouzenskij-r64.gosweb.gosuslugi.ru/ofitsialno/dokumenty/dokumenty-all_1097.html</t>
  </si>
  <si>
    <t xml:space="preserve">https://novouzenskij-r64.gosweb.gosuslugi.ru/dlya-zhiteley/novosti-i-reportazhi/novosti_4136.html </t>
  </si>
  <si>
    <t>https://novouzenskij-r64.gosweb.gosuslugi.ru/ofitsialno/dokumenty/dokumenty-all_1086.html</t>
  </si>
  <si>
    <t>http://ozinki.sarmo.ru/byudzhet/ispolnenie-byudzheta.php?ELEMENT_ID=10710</t>
  </si>
  <si>
    <t>http://ozinki.sarmo.ru/byudzhet/byudzhet-dlya-grazhdan.php?ELEMENT_ID=10494</t>
  </si>
  <si>
    <t>По предоставленной ссылке Заключение КСО не открывается (выдает ошибку)</t>
  </si>
  <si>
    <t>Информационное сообщение рекомендуется размещать в разделе «Новости».</t>
  </si>
  <si>
    <t>https://www.перелюбский.рф/dokumenty/byudzhet-rayona/</t>
  </si>
  <si>
    <t>https://www.перелюбский.рф/dokumenty/byudzhet-dlya-grazhdan/</t>
  </si>
  <si>
    <t>https://www.перелюбский.рф/kontrolno-schyetnaya-komissiya/</t>
  </si>
  <si>
    <t>https://www.перелюбский.рф/informatsiya-dlya-naseleniya/?PAGEN_1=3</t>
  </si>
  <si>
    <t>В составе информационных сообщений о проведении публичных слушаний в обязательном порядке должен быть указан порядок их проведения. Информационное сообщение рекомендуется размещать в разделе «Новости».</t>
  </si>
  <si>
    <t>https://petrovskij-r64.gosweb.gosuslugi.ru/ofitsialno/struktura/munitsipalnye-podvedomstvennye-organizatsii/fin-upr/byudzhet-munitsipalnogo-rayona/byudzhet-dlya-grazhdan_17023.html</t>
  </si>
  <si>
    <t>https://petrovsk64.gosuslugi.ru/ofitsialno/struktura/kontrolno-schetnyy-organ/</t>
  </si>
  <si>
    <t>https://petrovsk64.ru/novosti/informatsiya/34856/</t>
  </si>
  <si>
    <t>https://petrovskij-r64.gosweb.gosuslugi.ru/ofitsialno/struktura/munitsipalnye-podvedomstvennye-organizatsii/fin-upr/byudzhet-munitsipalnogo-rayona/dokumenty_17010.html</t>
  </si>
  <si>
    <t>Отсутствуют наименования у приложений</t>
  </si>
  <si>
    <t>У документа отсутствует наименование</t>
  </si>
  <si>
    <t>https://piterka.gosuslugi.ru/ofitsialno/statistika/byudzhet-piterskogo-munitsipalnogo-rayona/2024-god/2024-god_2803.html</t>
  </si>
  <si>
    <t>https://piterka.gosuslugi.ru/ofitsialno/statistika/byudzhet-dlya-grazhdan/2024-god-planovyy-period-2025-2026-gg/</t>
  </si>
  <si>
    <t>https://piterka.gosuslugi.ru/ofitsialno/statistika/byudzhet-piterskogo-munitsipalnogo-rayona/2024-god/2024-god_2816.html</t>
  </si>
  <si>
    <t>https://piterka.gosuslugi.ru/dlya-zhiteley/novosti-i-reportazhi/novosti_664.html</t>
  </si>
  <si>
    <t>https://piterka.gosuslugi.ru/ofitsialno/statistika/byudzhet-piterskogo-munitsipalnogo-rayona/2024-god/2024-god_2804.html</t>
  </si>
  <si>
    <t xml:space="preserve">https://pugachev-adm.gosuslugi.ru/ofitsialno/byudzhet-rayona/ispolnenie-byudzheta/2024-god/ </t>
  </si>
  <si>
    <t xml:space="preserve">https://pugachev-adm.gosuslugi.ru/ofitsialno/byudzhet-rayona/byudzhet-dlya-grazhdan/2024-god/ </t>
  </si>
  <si>
    <t xml:space="preserve">https://pugachev-adm.gosuslugi.ru/ofitsialno/byudzhet-rayona/ispolnenie-byudzheta/2024-god/dokumenty-1_4639.html </t>
  </si>
  <si>
    <t xml:space="preserve">https://pugachev-adm.gosuslugi.ru/dlya-zhiteley/novosti/novosti_5581.html </t>
  </si>
  <si>
    <t>http://rovnoe.sarmo.ru/2025god.php?clear_cache=Y</t>
  </si>
  <si>
    <t>http://rovnoe.sarmo.ru/index.php</t>
  </si>
  <si>
    <t>http://rovnoe.sarmo.ru/byudzhet/byudzhet-dlyagrazhdan/</t>
  </si>
  <si>
    <t>http://rovnoe.sarmo.ru/2024g-.php?clear_cache=Y</t>
  </si>
  <si>
    <t>http://rovnoe.sarmo.ru/novosti/5700/</t>
  </si>
  <si>
    <t>Необходимо указывать ссылку на конкретное новостное сообщение</t>
  </si>
  <si>
    <t>http://romanovka.sarmo.ru/byudzhet-dlya-grazhdan/byudzhet-romanovskogo-munitsipalnogo-rayona/godovoy-otchet/</t>
  </si>
  <si>
    <t>http://romanovka.sarmo.ru/byudzhet-dlya-grazhdan/byudzhet-romanovskogo-munitsipalnogo-rayona/byudzhet-dlya-grazhdan.php</t>
  </si>
  <si>
    <t>http://romanovka.sarmo.ru/byudzhet-dlya-grazhdan/byudzhet-romanovskogo-munitsipalnogo-rayona/godovoy-otchet/zaklyuchenie-kontrolno-schetnogo-organa/</t>
  </si>
  <si>
    <t>http://romanovka.sarmo.ru/?ELEMENT_ID=8548</t>
  </si>
  <si>
    <t>http://romanovka.sarmo.ru/byudzhet-dlya-grazhdan/byudzhet-romanovskogo-munitsipalnogo-rayona/godovoy-otchet/?clear_cache=Y</t>
  </si>
  <si>
    <t>http://rtishevo.sarmo.ru/finansovyy-organ/rtishchevskiy-munitsipalnyy-rayon/2024-god/informatsiya-ob-ispolnenii-byudzheta-rtishchevskogo-munitsipalnogo-rayona/</t>
  </si>
  <si>
    <t>http://rtishevo.sarmo.ru/finansovyy-organ/rtishchevskiy-munitsipalnyy-rayon/2024-god/byudzhet-dlya-grazhdan.php</t>
  </si>
  <si>
    <t>http://rtishevo.sarmo.ru/novosti/novosti/20603/</t>
  </si>
  <si>
    <t>Обратите внимание, по предоставленной ссылке http://sam64.ru/index.php?option=com_content&amp;view=article&amp;id=172&amp;Itemid=155 отсутствует сайт МР.</t>
  </si>
  <si>
    <t>https://sam-64.gosuslugi.ru/ofitsialno/publichnye-slushaniya-obschestvennye-obsuzhdeniya/publichnye-slushaniya-po-proektu-mestnogo-byudzheta/</t>
  </si>
  <si>
    <t xml:space="preserve"> https://sam-64.gosuslugi.ru/ofitsialno/statistika/byudzhet-dlya-grazhdan/</t>
  </si>
  <si>
    <t xml:space="preserve"> Отсутствуют пункты 1,5, пункт 2  не соответствует (отсутствуют причины отклонения исполнения от плановых значений), пункт  3  не соответствуют требованиям (не указаны подразделы,отсутствуют причины отклонения исполнения от плановых значений), пункт 4 не соответствует (отсутствуют достигнутые целевые показатели по каждой программе).</t>
  </si>
  <si>
    <t>Обратите внимание, по предоставленной ссылке http://sam64.ru/index.php?option=com_content&amp;view=article&amp;id=634&amp;Itemid=242  отсутствует сайт МР. Пункт 2  не соответствует (отсутствуют причины отклонения исполнения от плановых значений), пункт  3  не соответствуют требованиям (отсутствуют причины отклонения исполнения от плановых значений),</t>
  </si>
  <si>
    <t>https://sam-64.gosuslugi.ru/ofitsialno/struktura-munitsipalnogo-obrazovaniya/kontrolno-schetnyy-organ-munitsipalnogo-obrazovaniya/zaklyucheniya-xk-na-godovye-otchety-ob-ispolnenii-byudzheta/dokumenty_246.html</t>
  </si>
  <si>
    <t>Обратите внимание, по предоставленной ссылке http://sam64.ru/index.php?option=com_content&amp;view=article&amp;id=1412&amp;Itemid=76 отсутствует сайт МР. В документе отсутствует подпись должностного лица и дата подписания документа. Не соблюден формат размещения официального документа.</t>
  </si>
  <si>
    <t xml:space="preserve">Обратите внимание, по предоставленной ссылке http://sam64.ru/index.php?option=com_content&amp;view=article&amp;id=172&amp;Itemid=155 отсутствует сайт МР. Информационное сообщение для граждан о проведении публичных слушаний по годовому отчету об исполнении бюджета за 2024 год на портале (сайте)  в разделе «Новости муниципального района» со ссылкой на страницу, где можно ознакомиться с проектом решения, не публиковалось. </t>
  </si>
  <si>
    <t xml:space="preserve">http://sam64.ru/index.php?option=com_content&amp;view=article&amp;id=172&amp;Itemid=155 </t>
  </si>
  <si>
    <t>https://stepnoe-adm.ru/administration/use-budget-funds/novyy-razdel/</t>
  </si>
  <si>
    <t>https://stepnoe-adm.ru/administration/use-budget-funds/byudzhet-dlya-grazhdan/</t>
  </si>
  <si>
    <t>https://stepnoe-adm.ru/administration/use-budget-funds/novyy-razdel</t>
  </si>
  <si>
    <t>Пункт 2 не соответствует (отсутствуют причины отклонения исполнения от плановых значений), пункт 3  не соответствуют (отсутствуют причины отклонения исполнения от плановых значений)</t>
  </si>
  <si>
    <t>https://stepnoe-adm.ru/news/proydut-publichnye-slushaniya-po-godovomu-otchetu-ob-ispolnenii-byudzheta-sovetskogo-munitsipalnogo-/</t>
  </si>
  <si>
    <t xml:space="preserve">В составе информационных сообщений о проведении публичных слушаний в обязательном порядке должны быть указаны порядок их проведения и ссылка на страницу, где можно ознакомиться с проектом решения. </t>
  </si>
  <si>
    <t>https://tatishhevskij-r64.gosweb.gosuslugi.ru/deyatelnost/napravleniya-deyatelnosti/ekonomika-i-finansy/byudzhet/informatsiya-ob-ispolnenii-byudzheta/</t>
  </si>
  <si>
    <t>Отсутствуют пункты 4-6, пункт 2 не соответствует (отсутствуют заголовок у таблицы и  причины отклонения исполнения от плановых значений), пункт 3  не соответствуют (отсутствует заголовок у таблицы, не указаны подразделы,отсутствуют причины отклонения исполнения от плановых значений)</t>
  </si>
  <si>
    <t>В документе отсутствует подпись должностного лица и дата подписания документа</t>
  </si>
  <si>
    <t xml:space="preserve">Информационное сообщение рекомендуется размещать в разделе «Новости». В составе информационных сообщений о проведении публичных слушаний в обязательном порядке должна быть указана ссылка на страницу, где можно ознакомиться с проектом решения. </t>
  </si>
  <si>
    <t>https://turkovskoe-r64.gosweb.gosuslugi.ru/deyatelnost/napravleniya-deyatelnosti/otkrytyy-byudzhet/proekt-resheniya-ob-ispolnenii-byudzheta/proekt-2024-god/</t>
  </si>
  <si>
    <t>https://turkovskoe-r64.gosweb.gosuslugi.ru/deyatelnost/napravleniya-deyatelnosti/otkrytyy-byudzhet/byudzhet-dlya-grazhdan/dokumenty_1883.html</t>
  </si>
  <si>
    <t>https://turkovskoe-r64.gosweb.gosuslugi.ru/deyatelnost/napravleniya-deyatelnosti/otkrytyy-byudzhet/finansovyy-kontrol/kotrolno-schetnaya-komissiya/dokumenty_1804.html</t>
  </si>
  <si>
    <t xml:space="preserve">  https://turkovskoe-r64.gosweb.gosuslugi.ru/dlya-zhiteley/novosti-i-reportazhi/novosti-193_1183.html</t>
  </si>
  <si>
    <t>https://turkovskoe-r64.gosweb.gosuslugi.ru/deyatelnost/napravleniya-deyatelnosti/otkrytyy-byudzhet/obschestvennoe-uchastie/publichnye-slushaniya-ob-ispolnenii-byudzheta/</t>
  </si>
  <si>
    <t>Пункт 2  не соответствует (отсутствуют причины отклонения исполнения от плановых значений), пункт 4 не соответствует (отсутствуют конкретные достигнутые целевые показатели по каждой программе)</t>
  </si>
  <si>
    <t>http://fedormr.ru/byudzhet/byudzhet2024.php</t>
  </si>
  <si>
    <t>http://fedormr.ru/novosti/?ELEMENT_ID=3867</t>
  </si>
  <si>
    <t>http://fedormr.ru/novosti/?ELEMENT_ID=3938</t>
  </si>
  <si>
    <t xml:space="preserve">http://hvalynsk.sarmo.ru/administratsiya-khvalynskogo-munitsipalnogo-rayona/byudzhet/ispolnenii-byudzheta/   </t>
  </si>
  <si>
    <t>http://hvalynsk.sarmo.ru/administratsiya-khvalynskogo-munitsipalnogo-rayona/byudzhet/byudzhet-dlya-grazhdan.php</t>
  </si>
  <si>
    <t>http://hvalynsk.sarmo.ru/administratsiya-khvalynskogo-munitsipalnogo-rayona/byudzhet/novosti/novosti.php</t>
  </si>
  <si>
    <t>http://hvalynsk.sarmo.ru/administratsiya-khvalynskogo-munitsipalnogo-rayona/byudzhet/ispolnenii-byudzheta/</t>
  </si>
  <si>
    <t>https://www.engels-city.ru/publichnye-slushaniya</t>
  </si>
  <si>
    <t>https://www.engels-city.ru/byudzhet-dlya-grazhdan</t>
  </si>
  <si>
    <t>https://www.engels-city.ru/resheniya-o-byudzhete</t>
  </si>
  <si>
    <t>https://www.engels-city.ru/news-line/98792-informatsiya-o-vynesenii-na-publichnye-slushaniya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</si>
</sst>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_-* #,##0.00_р_._-;\-* #,##0.00_р_._-;_-* &quot;-&quot;??_р_._-;_-@_-"/>
  </numFmts>
  <fonts count="33" x14ac:knownFonts="1">
    <font>
      <sz val="11"/>
      <color theme="1"/>
      <name val="Calibri"/>
      <family val="2"/>
      <charset val="204"/>
      <scheme val="minor"/>
    </font>
    <font>
      <sz val="11"/>
      <color theme="1"/>
      <name val="Calibri"/>
      <family val="2"/>
      <charset val="204"/>
      <scheme val="minor"/>
    </font>
    <font>
      <sz val="10"/>
      <name val="Times New Roman"/>
      <family val="1"/>
      <charset val="204"/>
    </font>
    <font>
      <sz val="11"/>
      <color indexed="8"/>
      <name val="Calibri"/>
      <family val="2"/>
    </font>
    <font>
      <u/>
      <sz val="11"/>
      <color theme="10"/>
      <name val="Calibri"/>
      <family val="2"/>
      <charset val="204"/>
      <scheme val="minor"/>
    </font>
    <font>
      <b/>
      <sz val="10"/>
      <color rgb="FF000000"/>
      <name val="Arial Cyr"/>
    </font>
    <font>
      <u/>
      <sz val="11"/>
      <color theme="10"/>
      <name val="Calibri"/>
      <family val="2"/>
      <charset val="204"/>
    </font>
    <font>
      <sz val="10"/>
      <name val="Arial"/>
      <family val="2"/>
      <charset val="204"/>
    </font>
    <font>
      <sz val="10"/>
      <color indexed="8"/>
      <name val="Arial"/>
      <family val="2"/>
      <charset val="204"/>
    </font>
    <font>
      <sz val="10"/>
      <name val="Arial Cyr"/>
      <charset val="204"/>
    </font>
    <font>
      <sz val="11"/>
      <color indexed="8"/>
      <name val="Calibri"/>
      <family val="2"/>
      <charset val="204"/>
    </font>
    <font>
      <b/>
      <sz val="12"/>
      <color rgb="FF000000"/>
      <name val="PT Astra Serif"/>
      <family val="1"/>
      <charset val="204"/>
    </font>
    <font>
      <sz val="10"/>
      <color theme="1"/>
      <name val="PT Astra Serif"/>
      <family val="1"/>
      <charset val="204"/>
    </font>
    <font>
      <b/>
      <sz val="10"/>
      <name val="PT Astra Serif"/>
      <family val="1"/>
      <charset val="204"/>
    </font>
    <font>
      <b/>
      <i/>
      <sz val="10"/>
      <name val="PT Astra Serif"/>
      <family val="1"/>
      <charset val="204"/>
    </font>
    <font>
      <sz val="10"/>
      <color rgb="FFFF0000"/>
      <name val="PT Astra Serif"/>
      <family val="1"/>
      <charset val="204"/>
    </font>
    <font>
      <b/>
      <sz val="10"/>
      <color rgb="FFFF0000"/>
      <name val="PT Astra Serif"/>
      <family val="1"/>
      <charset val="204"/>
    </font>
    <font>
      <sz val="10"/>
      <name val="PT Astra Serif"/>
      <family val="1"/>
      <charset val="204"/>
    </font>
    <font>
      <b/>
      <sz val="10"/>
      <color theme="1"/>
      <name val="PT Astra Serif"/>
      <family val="1"/>
      <charset val="204"/>
    </font>
    <font>
      <b/>
      <sz val="12"/>
      <color theme="1"/>
      <name val="PT Astra Serif"/>
      <family val="1"/>
      <charset val="204"/>
    </font>
    <font>
      <sz val="11"/>
      <color theme="1"/>
      <name val="PT Astra Serif"/>
      <family val="1"/>
      <charset val="204"/>
    </font>
    <font>
      <sz val="10"/>
      <color rgb="FF000000"/>
      <name val="PT Astra Serif"/>
      <family val="1"/>
      <charset val="204"/>
    </font>
    <font>
      <b/>
      <sz val="10"/>
      <color rgb="FF000000"/>
      <name val="PT Astra Serif"/>
      <family val="1"/>
      <charset val="204"/>
    </font>
    <font>
      <i/>
      <sz val="10"/>
      <color theme="1"/>
      <name val="PT Astra Serif"/>
      <family val="1"/>
      <charset val="204"/>
    </font>
    <font>
      <sz val="10"/>
      <color rgb="FFC00000"/>
      <name val="PT Astra Serif"/>
      <family val="1"/>
      <charset val="204"/>
    </font>
    <font>
      <b/>
      <sz val="10"/>
      <color rgb="FFC00000"/>
      <name val="PT Astra Serif"/>
      <family val="1"/>
      <charset val="204"/>
    </font>
    <font>
      <b/>
      <i/>
      <sz val="10"/>
      <color theme="1"/>
      <name val="PT Astra Serif"/>
      <family val="1"/>
      <charset val="204"/>
    </font>
    <font>
      <i/>
      <sz val="10"/>
      <color rgb="FFC00000"/>
      <name val="PT Astra Serif"/>
      <family val="1"/>
      <charset val="204"/>
    </font>
    <font>
      <u/>
      <sz val="10"/>
      <color theme="10"/>
      <name val="PT Astra Serif"/>
      <family val="1"/>
      <charset val="204"/>
    </font>
    <font>
      <u/>
      <sz val="10"/>
      <name val="PT Astra Serif"/>
      <family val="1"/>
      <charset val="204"/>
    </font>
    <font>
      <b/>
      <sz val="12"/>
      <name val="PT Astra Serif"/>
      <family val="1"/>
      <charset val="204"/>
    </font>
    <font>
      <i/>
      <sz val="10"/>
      <name val="PT Astra Serif"/>
      <family val="1"/>
      <charset val="204"/>
    </font>
    <font>
      <sz val="12"/>
      <color theme="1"/>
      <name val="PT Astra Serif"/>
      <family val="1"/>
      <charset val="204"/>
    </font>
  </fonts>
  <fills count="7">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8" tint="0.39997558519241921"/>
        <bgColor indexed="64"/>
      </patternFill>
    </fill>
    <fill>
      <patternFill patternType="solid">
        <fgColor theme="4" tint="0.59999389629810485"/>
        <bgColor indexed="64"/>
      </patternFill>
    </fill>
    <fill>
      <patternFill patternType="solid">
        <fgColor rgb="FFFFFF9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theme="0" tint="-0.34998626667073579"/>
      </right>
      <top style="thin">
        <color theme="0" tint="-0.34998626667073579"/>
      </top>
      <bottom style="thin">
        <color theme="0" tint="-0.34998626667073579"/>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s>
  <cellStyleXfs count="14">
    <xf numFmtId="0" fontId="0" fillId="0" borderId="0"/>
    <xf numFmtId="0" fontId="3" fillId="0" borderId="0"/>
    <xf numFmtId="0" fontId="4" fillId="0" borderId="0" applyNumberFormat="0" applyFill="0" applyBorder="0" applyAlignment="0" applyProtection="0"/>
    <xf numFmtId="165" fontId="5" fillId="6" borderId="8">
      <alignment horizontal="right" vertical="top" shrinkToFit="1"/>
    </xf>
    <xf numFmtId="0" fontId="6" fillId="0" borderId="0" applyNumberFormat="0" applyFill="0" applyBorder="0" applyAlignment="0" applyProtection="0">
      <alignment vertical="top"/>
      <protection locked="0"/>
    </xf>
    <xf numFmtId="0" fontId="7" fillId="0" borderId="0"/>
    <xf numFmtId="0" fontId="8" fillId="0" borderId="0"/>
    <xf numFmtId="0" fontId="9" fillId="0" borderId="0"/>
    <xf numFmtId="166" fontId="1" fillId="0" borderId="0" applyFont="0" applyFill="0" applyBorder="0" applyAlignment="0" applyProtection="0"/>
    <xf numFmtId="166" fontId="10"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1" fillId="0" borderId="0" applyFont="0" applyFill="0" applyBorder="0" applyAlignment="0" applyProtection="0"/>
    <xf numFmtId="166" fontId="10" fillId="0" borderId="0" applyFont="0" applyFill="0" applyBorder="0" applyAlignment="0" applyProtection="0"/>
  </cellStyleXfs>
  <cellXfs count="172">
    <xf numFmtId="0" fontId="0" fillId="0" borderId="0" xfId="0"/>
    <xf numFmtId="0" fontId="12" fillId="0" borderId="0" xfId="0" applyFont="1"/>
    <xf numFmtId="0" fontId="12" fillId="0" borderId="0" xfId="0" applyFont="1" applyAlignment="1">
      <alignment horizontal="left" vertical="center"/>
    </xf>
    <xf numFmtId="0" fontId="13" fillId="0" borderId="0" xfId="0" applyFont="1" applyAlignment="1">
      <alignment horizontal="center" vertical="center"/>
    </xf>
    <xf numFmtId="0" fontId="13" fillId="0" borderId="0" xfId="0" applyFont="1" applyAlignment="1">
      <alignment horizontal="left" vertical="center"/>
    </xf>
    <xf numFmtId="0" fontId="13" fillId="2" borderId="1" xfId="0" applyFont="1" applyFill="1" applyBorder="1" applyAlignment="1">
      <alignment horizontal="center" vertical="center" wrapText="1"/>
    </xf>
    <xf numFmtId="0" fontId="14"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164" fontId="14" fillId="2" borderId="1" xfId="0" applyNumberFormat="1" applyFont="1" applyFill="1" applyBorder="1" applyAlignment="1">
      <alignment horizontal="center" vertical="center" wrapText="1"/>
    </xf>
    <xf numFmtId="0" fontId="17" fillId="0" borderId="0" xfId="0" applyFont="1"/>
    <xf numFmtId="0" fontId="17" fillId="0" borderId="0" xfId="0" applyFont="1" applyAlignment="1">
      <alignment horizontal="left" vertical="center"/>
    </xf>
    <xf numFmtId="0" fontId="17" fillId="3" borderId="2" xfId="0" applyFont="1" applyFill="1" applyBorder="1" applyAlignment="1">
      <alignment horizontal="center" vertical="center" wrapText="1"/>
    </xf>
    <xf numFmtId="164" fontId="13" fillId="2" borderId="1" xfId="0" applyNumberFormat="1" applyFont="1" applyFill="1" applyBorder="1" applyAlignment="1">
      <alignment horizontal="center" vertical="center" wrapText="1"/>
    </xf>
    <xf numFmtId="0" fontId="13" fillId="4" borderId="1" xfId="0" applyFont="1" applyFill="1" applyBorder="1" applyAlignment="1">
      <alignment vertical="center"/>
    </xf>
    <xf numFmtId="0" fontId="13" fillId="4" borderId="1" xfId="0" applyFont="1" applyFill="1" applyBorder="1" applyAlignment="1">
      <alignment vertical="center" wrapText="1"/>
    </xf>
    <xf numFmtId="164" fontId="13" fillId="4" borderId="1" xfId="0" applyNumberFormat="1" applyFont="1" applyFill="1" applyBorder="1" applyAlignment="1">
      <alignment horizontal="center" vertical="center" wrapText="1"/>
    </xf>
    <xf numFmtId="165" fontId="13" fillId="4" borderId="1" xfId="0" applyNumberFormat="1" applyFont="1" applyFill="1" applyBorder="1" applyAlignment="1">
      <alignment horizontal="center" vertical="center"/>
    </xf>
    <xf numFmtId="0" fontId="12" fillId="5" borderId="0" xfId="0" applyFont="1" applyFill="1"/>
    <xf numFmtId="0" fontId="18" fillId="0" borderId="0" xfId="0" applyFont="1" applyAlignment="1">
      <alignment horizontal="center" vertical="center"/>
    </xf>
    <xf numFmtId="0" fontId="20" fillId="0" borderId="0" xfId="0" applyFont="1"/>
    <xf numFmtId="0" fontId="12" fillId="0" borderId="0" xfId="0" applyFont="1" applyBorder="1"/>
    <xf numFmtId="0" fontId="12" fillId="0" borderId="0" xfId="0" applyFont="1" applyBorder="1" applyAlignment="1">
      <alignment horizontal="center"/>
    </xf>
    <xf numFmtId="49" fontId="22" fillId="4" borderId="1" xfId="0" applyNumberFormat="1" applyFont="1" applyFill="1" applyBorder="1" applyAlignment="1">
      <alignment horizontal="center" vertical="center" wrapText="1"/>
    </xf>
    <xf numFmtId="49" fontId="22" fillId="4" borderId="1" xfId="0" applyNumberFormat="1" applyFont="1" applyFill="1" applyBorder="1" applyAlignment="1">
      <alignment vertical="center" wrapText="1"/>
    </xf>
    <xf numFmtId="0" fontId="22" fillId="4" borderId="1" xfId="0" applyNumberFormat="1" applyFont="1" applyFill="1" applyBorder="1" applyAlignment="1">
      <alignment horizontal="center" vertical="center" wrapText="1"/>
    </xf>
    <xf numFmtId="0" fontId="12" fillId="2" borderId="4" xfId="0" applyFont="1" applyFill="1" applyBorder="1" applyAlignment="1">
      <alignment vertical="center" wrapText="1"/>
    </xf>
    <xf numFmtId="0" fontId="23" fillId="2" borderId="6" xfId="0" applyFont="1" applyFill="1" applyBorder="1" applyAlignment="1">
      <alignment vertical="center" wrapText="1"/>
    </xf>
    <xf numFmtId="49" fontId="21" fillId="0" borderId="1" xfId="0" applyNumberFormat="1" applyFont="1" applyBorder="1" applyAlignment="1">
      <alignment horizontal="center" vertical="center" wrapText="1"/>
    </xf>
    <xf numFmtId="0" fontId="12" fillId="0" borderId="6" xfId="0" applyFont="1" applyBorder="1" applyAlignment="1">
      <alignment horizontal="left" vertical="center" wrapText="1" indent="1"/>
    </xf>
    <xf numFmtId="0" fontId="21" fillId="0" borderId="1" xfId="0" applyFont="1" applyBorder="1" applyAlignment="1">
      <alignment horizontal="center" vertical="center" wrapText="1"/>
    </xf>
    <xf numFmtId="0" fontId="12" fillId="0" borderId="1" xfId="0" applyFont="1" applyBorder="1" applyAlignment="1">
      <alignment horizontal="left" vertical="center" wrapText="1" indent="1"/>
    </xf>
    <xf numFmtId="0" fontId="12" fillId="0" borderId="4" xfId="0" applyFont="1" applyBorder="1" applyAlignment="1">
      <alignment horizontal="left" vertical="center" wrapText="1" indent="1"/>
    </xf>
    <xf numFmtId="0" fontId="23" fillId="2" borderId="6" xfId="0" applyFont="1" applyFill="1" applyBorder="1" applyAlignment="1">
      <alignment vertical="top" wrapText="1"/>
    </xf>
    <xf numFmtId="49" fontId="21" fillId="3" borderId="1" xfId="0" applyNumberFormat="1" applyFont="1" applyFill="1" applyBorder="1" applyAlignment="1">
      <alignment horizontal="center" vertical="center" wrapText="1"/>
    </xf>
    <xf numFmtId="49" fontId="21" fillId="3" borderId="4" xfId="0" applyNumberFormat="1" applyFont="1" applyFill="1" applyBorder="1" applyAlignment="1">
      <alignment horizontal="center" vertical="center" wrapText="1"/>
    </xf>
    <xf numFmtId="0" fontId="21" fillId="3" borderId="1" xfId="0" applyFont="1" applyFill="1" applyBorder="1" applyAlignment="1">
      <alignment horizontal="center" vertical="center" wrapText="1"/>
    </xf>
    <xf numFmtId="49" fontId="22" fillId="4" borderId="4" xfId="0" applyNumberFormat="1" applyFont="1" applyFill="1" applyBorder="1" applyAlignment="1">
      <alignment horizontal="center" vertical="center" wrapText="1"/>
    </xf>
    <xf numFmtId="49" fontId="21" fillId="0" borderId="1" xfId="0" applyNumberFormat="1" applyFont="1" applyBorder="1" applyAlignment="1">
      <alignment vertical="center" wrapText="1"/>
    </xf>
    <xf numFmtId="0" fontId="12" fillId="4" borderId="1" xfId="0" applyFont="1" applyFill="1" applyBorder="1"/>
    <xf numFmtId="0" fontId="18" fillId="4" borderId="1" xfId="0" applyFont="1" applyFill="1" applyBorder="1"/>
    <xf numFmtId="1" fontId="18" fillId="4" borderId="1" xfId="0" applyNumberFormat="1" applyFont="1" applyFill="1" applyBorder="1" applyAlignment="1">
      <alignment horizontal="center"/>
    </xf>
    <xf numFmtId="0" fontId="19" fillId="0" borderId="0" xfId="0" applyFont="1" applyAlignment="1">
      <alignment vertical="center"/>
    </xf>
    <xf numFmtId="0" fontId="18" fillId="0" borderId="0" xfId="0" applyFont="1" applyAlignment="1">
      <alignment vertical="center"/>
    </xf>
    <xf numFmtId="0" fontId="18" fillId="0" borderId="0" xfId="0" applyFont="1" applyAlignment="1">
      <alignment vertical="center" wrapText="1"/>
    </xf>
    <xf numFmtId="0" fontId="24" fillId="0" borderId="0" xfId="0" applyFont="1"/>
    <xf numFmtId="0" fontId="23" fillId="0" borderId="0" xfId="0" applyFont="1" applyAlignment="1">
      <alignment horizontal="left" vertical="center"/>
    </xf>
    <xf numFmtId="0" fontId="18" fillId="0" borderId="0" xfId="0" applyFont="1" applyAlignment="1">
      <alignment horizontal="left" vertical="center"/>
    </xf>
    <xf numFmtId="0" fontId="18" fillId="0" borderId="0" xfId="0" applyFont="1" applyAlignment="1">
      <alignment horizontal="left" vertical="center" wrapText="1"/>
    </xf>
    <xf numFmtId="0" fontId="25" fillId="0" borderId="0" xfId="0" applyFont="1" applyAlignment="1">
      <alignment horizontal="center" vertical="center"/>
    </xf>
    <xf numFmtId="0" fontId="23" fillId="0" borderId="0" xfId="0" applyFont="1" applyAlignment="1">
      <alignment horizontal="center"/>
    </xf>
    <xf numFmtId="0" fontId="27" fillId="0" borderId="0" xfId="0" applyFont="1" applyAlignment="1">
      <alignment horizontal="center"/>
    </xf>
    <xf numFmtId="1" fontId="13" fillId="4" borderId="1" xfId="0" applyNumberFormat="1" applyFont="1" applyFill="1" applyBorder="1" applyAlignment="1">
      <alignment horizontal="right" vertical="center"/>
    </xf>
    <xf numFmtId="0" fontId="25" fillId="4" borderId="1" xfId="0" applyFont="1" applyFill="1" applyBorder="1" applyAlignment="1">
      <alignment horizontal="center" vertical="center"/>
    </xf>
    <xf numFmtId="0" fontId="13" fillId="4" borderId="1" xfId="0" applyFont="1" applyFill="1" applyBorder="1" applyAlignment="1">
      <alignment horizontal="center" vertical="center"/>
    </xf>
    <xf numFmtId="1" fontId="17" fillId="4" borderId="1" xfId="0" applyNumberFormat="1" applyFont="1" applyFill="1" applyBorder="1" applyAlignment="1">
      <alignment horizontal="center" vertical="center"/>
    </xf>
    <xf numFmtId="1" fontId="13" fillId="4" borderId="1" xfId="0" applyNumberFormat="1" applyFont="1" applyFill="1" applyBorder="1" applyAlignment="1">
      <alignment horizontal="center" vertical="center" wrapText="1"/>
    </xf>
    <xf numFmtId="0" fontId="12" fillId="0" borderId="0" xfId="0" applyFont="1" applyFill="1"/>
    <xf numFmtId="0" fontId="24" fillId="0" borderId="0" xfId="0" applyFont="1" applyFill="1"/>
    <xf numFmtId="1" fontId="15" fillId="3" borderId="1" xfId="0" applyNumberFormat="1" applyFont="1" applyFill="1" applyBorder="1" applyAlignment="1">
      <alignment horizontal="left" vertical="center" wrapText="1"/>
    </xf>
    <xf numFmtId="0" fontId="17" fillId="0" borderId="0" xfId="0" applyFont="1" applyFill="1"/>
    <xf numFmtId="1" fontId="16" fillId="4" borderId="1" xfId="0" applyNumberFormat="1" applyFont="1" applyFill="1" applyBorder="1" applyAlignment="1">
      <alignment horizontal="left" vertical="center" wrapText="1"/>
    </xf>
    <xf numFmtId="1" fontId="15" fillId="3" borderId="1" xfId="2" applyNumberFormat="1" applyFont="1" applyFill="1" applyBorder="1" applyAlignment="1">
      <alignment horizontal="left" vertical="center" wrapText="1"/>
    </xf>
    <xf numFmtId="0" fontId="17" fillId="0" borderId="0" xfId="0" applyFont="1" applyFill="1" applyAlignment="1">
      <alignment horizontal="center" vertical="center"/>
    </xf>
    <xf numFmtId="0" fontId="18" fillId="0" borderId="0" xfId="0" applyFont="1" applyAlignment="1">
      <alignment horizontal="right"/>
    </xf>
    <xf numFmtId="0" fontId="18" fillId="0" borderId="0" xfId="0" applyFont="1"/>
    <xf numFmtId="4" fontId="18" fillId="0" borderId="0" xfId="0" applyNumberFormat="1" applyFont="1" applyAlignment="1">
      <alignment horizontal="right"/>
    </xf>
    <xf numFmtId="4" fontId="12" fillId="0" borderId="0" xfId="0" applyNumberFormat="1" applyFont="1"/>
    <xf numFmtId="4" fontId="18" fillId="0" borderId="0" xfId="0" applyNumberFormat="1" applyFont="1"/>
    <xf numFmtId="4" fontId="18" fillId="0" borderId="0" xfId="0" applyNumberFormat="1" applyFont="1" applyAlignment="1">
      <alignment wrapText="1"/>
    </xf>
    <xf numFmtId="0" fontId="18" fillId="0" borderId="0" xfId="0" applyFont="1" applyAlignment="1">
      <alignment wrapText="1"/>
    </xf>
    <xf numFmtId="0" fontId="18" fillId="0" borderId="0" xfId="0" applyFont="1" applyAlignment="1">
      <alignment horizontal="left" wrapText="1"/>
    </xf>
    <xf numFmtId="0" fontId="26" fillId="2" borderId="1" xfId="0" applyFont="1" applyFill="1" applyBorder="1" applyAlignment="1">
      <alignment horizontal="center" vertical="center" wrapText="1"/>
    </xf>
    <xf numFmtId="0" fontId="25" fillId="4" borderId="1" xfId="0" applyFont="1" applyFill="1" applyBorder="1" applyAlignment="1">
      <alignment horizontal="left" vertical="center"/>
    </xf>
    <xf numFmtId="0" fontId="17" fillId="4" borderId="1" xfId="0" applyFont="1" applyFill="1" applyBorder="1" applyAlignment="1">
      <alignment horizontal="left" vertical="center"/>
    </xf>
    <xf numFmtId="164" fontId="17" fillId="4" borderId="1" xfId="0" applyNumberFormat="1" applyFont="1" applyFill="1" applyBorder="1" applyAlignment="1">
      <alignment horizontal="center" vertical="center"/>
    </xf>
    <xf numFmtId="2" fontId="29" fillId="4" borderId="1" xfId="2" applyNumberFormat="1" applyFont="1" applyFill="1" applyBorder="1" applyAlignment="1">
      <alignment horizontal="left" vertical="center"/>
    </xf>
    <xf numFmtId="0" fontId="15" fillId="0" borderId="1" xfId="0" applyFont="1" applyFill="1" applyBorder="1" applyAlignment="1">
      <alignment horizontal="left" vertical="center" wrapText="1"/>
    </xf>
    <xf numFmtId="1" fontId="16" fillId="4" borderId="1" xfId="0" applyNumberFormat="1" applyFont="1" applyFill="1" applyBorder="1" applyAlignment="1">
      <alignment horizontal="left" vertical="center"/>
    </xf>
    <xf numFmtId="0" fontId="15" fillId="4" borderId="1" xfId="0" applyFont="1" applyFill="1" applyBorder="1" applyAlignment="1">
      <alignment horizontal="left" vertical="center"/>
    </xf>
    <xf numFmtId="0" fontId="15" fillId="5" borderId="0" xfId="0" applyFont="1" applyFill="1"/>
    <xf numFmtId="0" fontId="17" fillId="0" borderId="0" xfId="0" applyFont="1" applyFill="1" applyAlignment="1">
      <alignment vertical="center" wrapText="1"/>
    </xf>
    <xf numFmtId="0" fontId="18" fillId="3" borderId="0" xfId="0" applyFont="1" applyFill="1"/>
    <xf numFmtId="0" fontId="20" fillId="0" borderId="0" xfId="0" applyFont="1" applyBorder="1" applyAlignment="1">
      <alignment horizontal="left"/>
    </xf>
    <xf numFmtId="0" fontId="17" fillId="3" borderId="0" xfId="0" applyFont="1" applyFill="1" applyBorder="1" applyAlignment="1">
      <alignment vertical="center" wrapText="1"/>
    </xf>
    <xf numFmtId="0" fontId="20" fillId="0" borderId="0" xfId="0" applyFont="1" applyAlignment="1">
      <alignment horizontal="left"/>
    </xf>
    <xf numFmtId="0" fontId="30" fillId="0" borderId="0" xfId="0" applyFont="1" applyAlignment="1">
      <alignment vertical="center"/>
    </xf>
    <xf numFmtId="0" fontId="13" fillId="0" borderId="0" xfId="0" applyFont="1" applyAlignment="1">
      <alignment vertical="center" wrapText="1"/>
    </xf>
    <xf numFmtId="0" fontId="31" fillId="0" borderId="0" xfId="0" applyFont="1" applyAlignment="1">
      <alignment horizontal="left" vertical="center"/>
    </xf>
    <xf numFmtId="0" fontId="13" fillId="0" borderId="0" xfId="0" applyFont="1" applyAlignment="1">
      <alignment horizontal="left" wrapText="1"/>
    </xf>
    <xf numFmtId="0" fontId="13" fillId="0" borderId="0" xfId="0" applyFont="1" applyAlignment="1">
      <alignment horizontal="left" vertical="center" wrapText="1"/>
    </xf>
    <xf numFmtId="0" fontId="13" fillId="4" borderId="1" xfId="0" applyFont="1" applyFill="1" applyBorder="1" applyAlignment="1">
      <alignment horizontal="left" vertical="center"/>
    </xf>
    <xf numFmtId="0" fontId="17" fillId="5" borderId="0" xfId="0" applyFont="1" applyFill="1"/>
    <xf numFmtId="0" fontId="13" fillId="0" borderId="0" xfId="0" applyFont="1" applyAlignment="1">
      <alignment horizontal="right"/>
    </xf>
    <xf numFmtId="0" fontId="13" fillId="3" borderId="0" xfId="0" applyFont="1" applyFill="1"/>
    <xf numFmtId="4" fontId="13" fillId="0" borderId="0" xfId="0" applyNumberFormat="1" applyFont="1" applyAlignment="1">
      <alignment horizontal="right"/>
    </xf>
    <xf numFmtId="4" fontId="17" fillId="0" borderId="0" xfId="0" applyNumberFormat="1" applyFont="1"/>
    <xf numFmtId="4" fontId="13" fillId="0" borderId="0" xfId="0" applyNumberFormat="1" applyFont="1"/>
    <xf numFmtId="0" fontId="13" fillId="0" borderId="0" xfId="0" applyFont="1"/>
    <xf numFmtId="0" fontId="32" fillId="0" borderId="0" xfId="0" applyFont="1"/>
    <xf numFmtId="1" fontId="17" fillId="0" borderId="1" xfId="0" applyNumberFormat="1" applyFont="1" applyFill="1" applyBorder="1" applyAlignment="1">
      <alignment horizontal="center" vertical="center"/>
    </xf>
    <xf numFmtId="0" fontId="17" fillId="3" borderId="1" xfId="0" applyFont="1" applyFill="1" applyBorder="1" applyAlignment="1">
      <alignment vertical="center"/>
    </xf>
    <xf numFmtId="0" fontId="17" fillId="3" borderId="1" xfId="0" applyFont="1" applyFill="1" applyBorder="1" applyAlignment="1">
      <alignment horizontal="left" vertical="center" wrapText="1"/>
    </xf>
    <xf numFmtId="0" fontId="17" fillId="3" borderId="1" xfId="0" applyFont="1" applyFill="1" applyBorder="1" applyAlignment="1">
      <alignment horizontal="center" vertical="center"/>
    </xf>
    <xf numFmtId="0" fontId="17" fillId="3" borderId="1" xfId="0" applyFont="1" applyFill="1" applyBorder="1" applyAlignment="1">
      <alignment horizontal="center" vertical="center" wrapText="1"/>
    </xf>
    <xf numFmtId="164" fontId="17" fillId="3" borderId="1" xfId="0" applyNumberFormat="1" applyFont="1" applyFill="1" applyBorder="1" applyAlignment="1">
      <alignment horizontal="center" vertical="center"/>
    </xf>
    <xf numFmtId="0" fontId="17" fillId="0" borderId="1" xfId="0" applyFont="1" applyFill="1" applyBorder="1" applyAlignment="1">
      <alignment horizontal="left" vertical="center" wrapText="1"/>
    </xf>
    <xf numFmtId="0" fontId="17" fillId="0" borderId="1" xfId="0" applyFont="1" applyFill="1" applyBorder="1" applyAlignment="1">
      <alignment vertical="center"/>
    </xf>
    <xf numFmtId="165" fontId="17" fillId="0" borderId="1" xfId="0" applyNumberFormat="1" applyFont="1" applyFill="1" applyBorder="1" applyAlignment="1">
      <alignment horizontal="left" vertical="center" wrapText="1"/>
    </xf>
    <xf numFmtId="0" fontId="17" fillId="0" borderId="1" xfId="0" applyFont="1" applyFill="1" applyBorder="1" applyAlignment="1">
      <alignment horizontal="center" vertical="center"/>
    </xf>
    <xf numFmtId="164" fontId="17" fillId="0" borderId="1" xfId="0" applyNumberFormat="1" applyFont="1" applyFill="1" applyBorder="1" applyAlignment="1">
      <alignment horizontal="center" vertical="center"/>
    </xf>
    <xf numFmtId="0" fontId="17" fillId="0" borderId="1" xfId="0" applyFont="1" applyFill="1" applyBorder="1" applyAlignment="1">
      <alignment vertical="center" wrapText="1"/>
    </xf>
    <xf numFmtId="0" fontId="17" fillId="0" borderId="1" xfId="0" applyFont="1" applyFill="1" applyBorder="1" applyAlignment="1">
      <alignment horizontal="center" vertical="center" wrapText="1"/>
    </xf>
    <xf numFmtId="164" fontId="13" fillId="3" borderId="1" xfId="0" applyNumberFormat="1" applyFont="1" applyFill="1" applyBorder="1" applyAlignment="1">
      <alignment horizontal="center" vertical="center" wrapText="1"/>
    </xf>
    <xf numFmtId="164" fontId="17" fillId="3" borderId="1" xfId="0" applyNumberFormat="1" applyFont="1" applyFill="1" applyBorder="1" applyAlignment="1">
      <alignment horizontal="center" vertical="center" wrapText="1"/>
    </xf>
    <xf numFmtId="1" fontId="17" fillId="3" borderId="1" xfId="0" applyNumberFormat="1" applyFont="1" applyFill="1" applyBorder="1" applyAlignment="1">
      <alignment horizontal="left" vertical="center" wrapText="1"/>
    </xf>
    <xf numFmtId="0" fontId="28" fillId="0" borderId="1" xfId="2" applyFont="1" applyBorder="1" applyAlignment="1">
      <alignment vertical="center" wrapText="1"/>
    </xf>
    <xf numFmtId="2" fontId="17" fillId="0" borderId="1" xfId="0" applyNumberFormat="1" applyFont="1" applyFill="1" applyBorder="1" applyAlignment="1">
      <alignment horizontal="center" vertical="center" wrapText="1"/>
    </xf>
    <xf numFmtId="1" fontId="17" fillId="0" borderId="1" xfId="0" applyNumberFormat="1" applyFont="1" applyFill="1" applyBorder="1" applyAlignment="1">
      <alignment horizontal="left" vertical="center" wrapText="1"/>
    </xf>
    <xf numFmtId="2" fontId="17" fillId="3" borderId="1" xfId="0" applyNumberFormat="1" applyFont="1" applyFill="1" applyBorder="1" applyAlignment="1">
      <alignment horizontal="center" vertical="center"/>
    </xf>
    <xf numFmtId="1" fontId="13" fillId="4" borderId="1" xfId="0" applyNumberFormat="1" applyFont="1" applyFill="1" applyBorder="1" applyAlignment="1">
      <alignment horizontal="center" vertical="center"/>
    </xf>
    <xf numFmtId="165" fontId="17" fillId="4" borderId="1" xfId="0" applyNumberFormat="1" applyFont="1" applyFill="1" applyBorder="1" applyAlignment="1">
      <alignment horizontal="left" vertical="center" wrapText="1"/>
    </xf>
    <xf numFmtId="0" fontId="13" fillId="0" borderId="1" xfId="0" applyFont="1" applyFill="1" applyBorder="1" applyAlignment="1">
      <alignment horizontal="center" vertical="center"/>
    </xf>
    <xf numFmtId="165" fontId="17" fillId="4" borderId="1" xfId="0" applyNumberFormat="1" applyFont="1" applyFill="1" applyBorder="1" applyAlignment="1">
      <alignment horizontal="center" vertical="center" wrapText="1"/>
    </xf>
    <xf numFmtId="1" fontId="13" fillId="4" borderId="1" xfId="0" applyNumberFormat="1" applyFont="1" applyFill="1" applyBorder="1" applyAlignment="1">
      <alignment horizontal="left" vertical="center" wrapText="1"/>
    </xf>
    <xf numFmtId="0" fontId="17" fillId="4" borderId="1" xfId="0" applyFont="1" applyFill="1" applyBorder="1"/>
    <xf numFmtId="2" fontId="17" fillId="0" borderId="1" xfId="0" applyNumberFormat="1" applyFont="1" applyFill="1" applyBorder="1" applyAlignment="1">
      <alignment horizontal="center" vertical="center"/>
    </xf>
    <xf numFmtId="164" fontId="17" fillId="4" borderId="1" xfId="0" applyNumberFormat="1" applyFont="1" applyFill="1" applyBorder="1" applyAlignment="1">
      <alignment horizontal="center" vertical="center" wrapText="1"/>
    </xf>
    <xf numFmtId="164" fontId="17" fillId="4" borderId="1" xfId="1" applyNumberFormat="1" applyFont="1" applyFill="1" applyBorder="1" applyAlignment="1">
      <alignment horizontal="center" vertical="center"/>
    </xf>
    <xf numFmtId="1" fontId="17" fillId="3" borderId="1" xfId="2" applyNumberFormat="1" applyFont="1" applyFill="1" applyBorder="1" applyAlignment="1">
      <alignment horizontal="left" vertical="center" wrapText="1"/>
    </xf>
    <xf numFmtId="0" fontId="13" fillId="3" borderId="1" xfId="0" applyFont="1" applyFill="1" applyBorder="1" applyAlignment="1">
      <alignment horizontal="center" vertical="center"/>
    </xf>
    <xf numFmtId="1" fontId="17" fillId="0" borderId="1" xfId="2" applyNumberFormat="1" applyFont="1" applyFill="1" applyBorder="1" applyAlignment="1">
      <alignment horizontal="left" vertical="center" wrapText="1"/>
    </xf>
    <xf numFmtId="0" fontId="29" fillId="0" borderId="1" xfId="2" applyFont="1" applyFill="1" applyBorder="1" applyAlignment="1">
      <alignment vertical="center" wrapText="1"/>
    </xf>
    <xf numFmtId="0" fontId="17" fillId="0" borderId="1" xfId="2" applyFont="1" applyFill="1" applyBorder="1" applyAlignment="1">
      <alignment horizontal="left" vertical="center" wrapText="1"/>
    </xf>
    <xf numFmtId="0" fontId="17" fillId="3" borderId="1" xfId="0" applyFont="1" applyFill="1" applyBorder="1" applyAlignment="1">
      <alignment vertical="center" wrapText="1"/>
    </xf>
    <xf numFmtId="1" fontId="17" fillId="3" borderId="1" xfId="0" applyNumberFormat="1" applyFont="1" applyFill="1" applyBorder="1" applyAlignment="1">
      <alignment horizontal="center" vertical="center"/>
    </xf>
    <xf numFmtId="4" fontId="17" fillId="0" borderId="1" xfId="0" applyNumberFormat="1" applyFont="1" applyFill="1" applyBorder="1" applyAlignment="1">
      <alignment horizontal="center" vertical="center"/>
    </xf>
    <xf numFmtId="165" fontId="17" fillId="0" borderId="1" xfId="0" applyNumberFormat="1" applyFont="1" applyFill="1" applyBorder="1" applyAlignment="1">
      <alignment horizontal="center" vertical="center"/>
    </xf>
    <xf numFmtId="0" fontId="14"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0" borderId="0" xfId="0" applyFont="1" applyAlignment="1">
      <alignment vertical="center"/>
    </xf>
    <xf numFmtId="164" fontId="17" fillId="0" borderId="1" xfId="1" applyNumberFormat="1" applyFont="1" applyFill="1" applyBorder="1" applyAlignment="1">
      <alignment horizontal="center" vertical="center"/>
    </xf>
    <xf numFmtId="0" fontId="13" fillId="2" borderId="1" xfId="0" applyFont="1" applyFill="1" applyBorder="1" applyAlignment="1">
      <alignment horizontal="center" vertical="center" wrapText="1"/>
    </xf>
    <xf numFmtId="0" fontId="14" fillId="2" borderId="1" xfId="0" applyFont="1" applyFill="1" applyBorder="1" applyAlignment="1">
      <alignment horizontal="center" vertical="center"/>
    </xf>
    <xf numFmtId="0" fontId="17" fillId="4" borderId="1" xfId="0" applyFont="1" applyFill="1" applyBorder="1" applyAlignment="1">
      <alignment horizontal="left" vertical="center" wrapText="1"/>
    </xf>
    <xf numFmtId="0" fontId="17" fillId="4" borderId="1" xfId="0" applyFont="1" applyFill="1" applyBorder="1" applyAlignment="1">
      <alignment horizontal="center" vertical="center"/>
    </xf>
    <xf numFmtId="0" fontId="17" fillId="4" borderId="1" xfId="0" applyFont="1" applyFill="1" applyBorder="1" applyAlignment="1">
      <alignment horizontal="center" vertical="center" wrapText="1"/>
    </xf>
    <xf numFmtId="0" fontId="28" fillId="4" borderId="1" xfId="2" applyFont="1" applyFill="1" applyBorder="1" applyAlignment="1">
      <alignment vertical="center" wrapText="1"/>
    </xf>
    <xf numFmtId="1" fontId="17" fillId="4" borderId="1" xfId="0" applyNumberFormat="1" applyFont="1" applyFill="1" applyBorder="1" applyAlignment="1">
      <alignment horizontal="left" vertical="center" wrapText="1"/>
    </xf>
    <xf numFmtId="2" fontId="17" fillId="4" borderId="1" xfId="0" applyNumberFormat="1" applyFont="1" applyFill="1" applyBorder="1" applyAlignment="1">
      <alignment horizontal="center" vertical="center" wrapText="1"/>
    </xf>
    <xf numFmtId="0" fontId="17" fillId="4" borderId="1" xfId="0" applyFont="1" applyFill="1" applyBorder="1" applyAlignment="1">
      <alignment vertical="center" wrapText="1"/>
    </xf>
    <xf numFmtId="0" fontId="14"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center" vertical="center"/>
    </xf>
    <xf numFmtId="0" fontId="11" fillId="0" borderId="0" xfId="0" applyFont="1" applyAlignment="1">
      <alignment horizontal="center" vertical="center" wrapText="1"/>
    </xf>
    <xf numFmtId="0" fontId="30" fillId="0" borderId="0" xfId="0" applyFont="1" applyAlignment="1">
      <alignment horizontal="center" vertical="center" wrapText="1"/>
    </xf>
    <xf numFmtId="0" fontId="19" fillId="3" borderId="0" xfId="0" applyFont="1" applyFill="1" applyBorder="1" applyAlignment="1">
      <alignment horizontal="center" vertical="center"/>
    </xf>
    <xf numFmtId="49" fontId="21"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49" fontId="21" fillId="2" borderId="3" xfId="0" applyNumberFormat="1" applyFont="1" applyFill="1" applyBorder="1" applyAlignment="1">
      <alignment horizontal="center" vertical="center" wrapText="1"/>
    </xf>
    <xf numFmtId="0" fontId="21" fillId="2" borderId="5" xfId="0" applyFont="1" applyFill="1" applyBorder="1" applyAlignment="1">
      <alignment horizontal="center" vertical="center" wrapText="1"/>
    </xf>
    <xf numFmtId="49" fontId="21" fillId="2" borderId="4" xfId="0" applyNumberFormat="1" applyFont="1" applyFill="1" applyBorder="1" applyAlignment="1">
      <alignment horizontal="center" vertical="center" wrapText="1"/>
    </xf>
    <xf numFmtId="49" fontId="21" fillId="2" borderId="6" xfId="0" applyNumberFormat="1" applyFont="1" applyFill="1" applyBorder="1" applyAlignment="1">
      <alignment horizontal="center" vertical="center" wrapText="1"/>
    </xf>
    <xf numFmtId="0" fontId="21" fillId="2" borderId="4" xfId="0" applyFont="1" applyFill="1" applyBorder="1" applyAlignment="1">
      <alignment horizontal="center" vertical="center" wrapText="1"/>
    </xf>
    <xf numFmtId="0" fontId="21" fillId="2" borderId="6" xfId="0" applyFont="1" applyFill="1" applyBorder="1" applyAlignment="1">
      <alignment horizontal="center" vertical="center" wrapText="1"/>
    </xf>
    <xf numFmtId="49" fontId="21" fillId="2" borderId="1" xfId="0" applyNumberFormat="1" applyFont="1" applyFill="1" applyBorder="1" applyAlignment="1">
      <alignment horizontal="center" vertical="center" wrapText="1"/>
    </xf>
    <xf numFmtId="0" fontId="21" fillId="2" borderId="1" xfId="0" applyFont="1" applyFill="1" applyBorder="1" applyAlignment="1">
      <alignment horizontal="center" vertical="center" wrapText="1"/>
    </xf>
    <xf numFmtId="0" fontId="26"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0" fontId="12" fillId="0" borderId="0" xfId="0" applyFont="1" applyBorder="1" applyAlignment="1">
      <alignment horizontal="left" vertical="center" wrapText="1"/>
    </xf>
    <xf numFmtId="0" fontId="13" fillId="2" borderId="1" xfId="0" applyFont="1" applyFill="1" applyBorder="1" applyAlignment="1">
      <alignment horizontal="center" vertical="center" wrapText="1"/>
    </xf>
    <xf numFmtId="0" fontId="12" fillId="0" borderId="7" xfId="0" applyFont="1" applyBorder="1" applyAlignment="1">
      <alignment horizontal="left" vertical="top" wrapText="1"/>
    </xf>
    <xf numFmtId="0" fontId="14" fillId="2" borderId="1" xfId="0" applyFont="1" applyFill="1" applyBorder="1" applyAlignment="1">
      <alignment horizontal="center" vertical="center"/>
    </xf>
  </cellXfs>
  <cellStyles count="14">
    <cellStyle name="xl35" xfId="3"/>
    <cellStyle name="Гиперссылка" xfId="2" builtinId="8"/>
    <cellStyle name="Гиперссылка 2" xfId="4"/>
    <cellStyle name="Обычный" xfId="0" builtinId="0"/>
    <cellStyle name="Обычный 2" xfId="1"/>
    <cellStyle name="Обычный 2 2" xfId="5"/>
    <cellStyle name="Обычный 2 3" xfId="6"/>
    <cellStyle name="Обычный 3" xfId="7"/>
    <cellStyle name="Финансовый 2" xfId="8"/>
    <cellStyle name="Финансовый 2 2" xfId="9"/>
    <cellStyle name="Финансовый 3" xfId="10"/>
    <cellStyle name="Финансовый 3 2" xfId="11"/>
    <cellStyle name="Финансовый 4" xfId="12"/>
    <cellStyle name="Финансовый 4 2"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80;&#1090;&#1086;&#1075;&#1080;%202015%20&#1075;&#1086;&#1076;/&#1056;&#1072;&#1079;&#1076;&#1077;&#1083;%204(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йтинг (Раздел 4)"/>
      <sheetName val="Оценка (Раздел 4)"/>
      <sheetName val="Методика (Раздел 4)"/>
      <sheetName val="Показатель 4.1"/>
      <sheetName val="Показатель 4.2"/>
      <sheetName val="Показатель 4.3"/>
      <sheetName val="Показатель 4.4"/>
      <sheetName val="Параметры"/>
    </sheetNames>
    <sheetDataSet>
      <sheetData sheetId="0"/>
      <sheetData sheetId="1"/>
      <sheetData sheetId="2">
        <row r="22">
          <cell r="B22" t="str">
            <v xml:space="preserve">Общественные советы при исполнительных органах государственной власти субъектов РФ в качестве субъектов общественного контроля предусмотрены Федеральным законом от 21 июля 2014 г. №212-ФЗ «Об основах общественного контроля в Российской Федерации». 
В целях оценки показателя оценивается публикация итоговых документов (протоколов), принятых по результатам заседаний общественного совета, на портале (сайте) субъекта РФ, предназначенном для публикации бюджетных данных. Достаточным для оценки показателя является проведение хотя бы одного заседания в течение квартала. Под итоговым документом (протоколом) понимается документ, подписанный председателем общественного совета или иным уполномоченным лицом. В составе итогового документа (протокола) в обязательном порядке должны быть указаны сведения о дате и месте проведения заседания, составе участников, обсуждаемых вопросах и принятых решениях. При наличии приложений к итоговому документу (протоколу) они также должны быть опубликованы. Рекомендуется публикация итогового документа (протокола) в графическом формате. 
Показатель оценивается при обязательном соблюдении следующих условий:
1) Открытость сведений о работе общественного совета, созданного при финансовом органе субъекта РФ. То есть, на портале (сайте), предназначенном для публикации бюджетных данных, должны быть опубликованы: 
   а) сведения о составе участников Общественного Совета, созданного при финансовом органе субъекта РФ; 
   б) регламент его работы; 
   в) годовой план его работы на 2015 год.
2) Соблюдение ограничений, установленных Федеральным законом от 21 июля 2014 г. №212-ФЗ «Об основах общественного контроля в Российской Федерации», в отношении лиц, входящих в состав общественного совета при исполнительных органах государственной власти. То есть, в состав общественного совета, созданного при финансовом органе субъекта РФ, не должны входить лица, замещающие государственные должности РФ и субъектов РФ, должности государственной службы РФ и субъектов РФ, и лица, замещающие муниципальные должности и должности муниципальной службы, а также другие лица, которые в соответствии с Федеральным законом от 4 апреля 2005 года N 32-ФЗ «Об Общественной палате Российской Федерации» не могут быть членами Общественной палаты РФ.
В случае несоблюдения указанных условий оценка показателя принимает значение 0 баллов. </v>
          </cell>
        </row>
      </sheetData>
      <sheetData sheetId="3">
        <row r="5">
          <cell r="C5" t="str">
            <v>Да, в опросе приняли участие более 400 человек</v>
          </cell>
        </row>
      </sheetData>
      <sheetData sheetId="4">
        <row r="5">
          <cell r="C5" t="str">
            <v>Предоставленной возможностью воспользовались не менее 30 человек</v>
          </cell>
        </row>
        <row r="6">
          <cell r="C6" t="str">
            <v>Предоставленной возможностью воспользовались не менее 10 человек</v>
          </cell>
        </row>
        <row r="7">
          <cell r="C7" t="str">
            <v>Такая возможность не предоставлена или ей воспользовалось менее 10 человек</v>
          </cell>
        </row>
      </sheetData>
      <sheetData sheetId="5">
        <row r="5">
          <cell r="C5" t="str">
            <v>Да, использовались</v>
          </cell>
        </row>
        <row r="6">
          <cell r="C6" t="str">
            <v>Нет, не использовались</v>
          </cell>
        </row>
      </sheetData>
      <sheetData sheetId="6">
        <row r="6">
          <cell r="C6" t="str">
            <v xml:space="preserve">Да, заседания проводились и опубликованы принятые итоговые документы (протоколы) </v>
          </cell>
        </row>
        <row r="7">
          <cell r="C7" t="str">
            <v>Нет, заседания не проводились или принятые итоговые документы (протоколы) не опубликованы, либо не соблюдены требования к открытости данных о работе общественного совета и (или) составу его участников</v>
          </cell>
        </row>
      </sheetData>
      <sheetData sheetId="7">
        <row r="4">
          <cell r="C4">
            <v>0.5</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turkovskoe-r64.gosweb.gosuslugi.ru/deyatelnost/napravleniya-deyatelnosti/otkrytyy-byudzhet/finansovyy-kontrol/kotrolno-schetnaya-komissiya/dokumenty_1804.html"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9"/>
  <sheetViews>
    <sheetView tabSelected="1" view="pageBreakPreview" zoomScale="85" zoomScaleNormal="100" zoomScaleSheetLayoutView="85" zoomScalePageLayoutView="70" workbookViewId="0">
      <selection activeCell="L5" sqref="L5"/>
    </sheetView>
  </sheetViews>
  <sheetFormatPr defaultRowHeight="12.75" x14ac:dyDescent="0.2"/>
  <cols>
    <col min="1" max="1" width="27.7109375" style="9" customWidth="1"/>
    <col min="2" max="2" width="12.7109375" style="9" customWidth="1"/>
    <col min="3" max="3" width="16.42578125" style="9" customWidth="1"/>
    <col min="4" max="4" width="17.140625" style="9" customWidth="1"/>
    <col min="5" max="16384" width="9.140625" style="1"/>
  </cols>
  <sheetData>
    <row r="1" spans="1:5" ht="30.75" customHeight="1" x14ac:dyDescent="0.2">
      <c r="A1" s="154" t="s">
        <v>6</v>
      </c>
      <c r="B1" s="154"/>
      <c r="C1" s="154"/>
      <c r="D1" s="154"/>
    </row>
    <row r="2" spans="1:5" ht="15" customHeight="1" x14ac:dyDescent="0.2">
      <c r="A2" s="10" t="s">
        <v>0</v>
      </c>
      <c r="B2" s="3" t="s">
        <v>116</v>
      </c>
      <c r="C2" s="4"/>
      <c r="D2" s="10"/>
    </row>
    <row r="3" spans="1:5" ht="45" customHeight="1" x14ac:dyDescent="0.2">
      <c r="A3" s="141" t="s">
        <v>7</v>
      </c>
      <c r="B3" s="151" t="s">
        <v>8</v>
      </c>
      <c r="C3" s="151" t="s">
        <v>1</v>
      </c>
      <c r="D3" s="151" t="s">
        <v>2</v>
      </c>
      <c r="E3" s="11"/>
    </row>
    <row r="4" spans="1:5" ht="15.95" customHeight="1" x14ac:dyDescent="0.2">
      <c r="A4" s="142" t="s">
        <v>3</v>
      </c>
      <c r="B4" s="150" t="s">
        <v>4</v>
      </c>
      <c r="C4" s="150" t="s">
        <v>4</v>
      </c>
      <c r="D4" s="152" t="s">
        <v>4</v>
      </c>
    </row>
    <row r="5" spans="1:5" ht="15.95" customHeight="1" x14ac:dyDescent="0.2">
      <c r="A5" s="142" t="s">
        <v>5</v>
      </c>
      <c r="B5" s="12">
        <f>C5+D5</f>
        <v>20</v>
      </c>
      <c r="C5" s="12">
        <v>10</v>
      </c>
      <c r="D5" s="12">
        <v>10</v>
      </c>
    </row>
    <row r="6" spans="1:5" s="17" customFormat="1" ht="15.95" customHeight="1" x14ac:dyDescent="0.2">
      <c r="A6" s="13" t="s">
        <v>9</v>
      </c>
      <c r="B6" s="15"/>
      <c r="C6" s="14"/>
      <c r="D6" s="16"/>
    </row>
    <row r="7" spans="1:5" s="9" customFormat="1" ht="23.25" customHeight="1" x14ac:dyDescent="0.2">
      <c r="A7" s="100" t="s">
        <v>10</v>
      </c>
      <c r="B7" s="112">
        <f>C7+D7</f>
        <v>20</v>
      </c>
      <c r="C7" s="113">
        <f>'Оценка (Этап II)'!B7</f>
        <v>10</v>
      </c>
      <c r="D7" s="113">
        <v>10</v>
      </c>
    </row>
    <row r="8" spans="1:5" s="9" customFormat="1" ht="23.25" customHeight="1" x14ac:dyDescent="0.2">
      <c r="A8" s="100" t="s">
        <v>11</v>
      </c>
      <c r="B8" s="112">
        <f>C8+D8</f>
        <v>19</v>
      </c>
      <c r="C8" s="113">
        <f>'Оценка (Этап II)'!B8</f>
        <v>10</v>
      </c>
      <c r="D8" s="113">
        <v>9</v>
      </c>
    </row>
    <row r="9" spans="1:5" ht="15.95" customHeight="1" x14ac:dyDescent="0.2">
      <c r="A9" s="106" t="s">
        <v>12</v>
      </c>
      <c r="B9" s="112">
        <f>C9+D9</f>
        <v>15</v>
      </c>
      <c r="C9" s="113">
        <f>'Оценка (Этап II)'!B9</f>
        <v>6</v>
      </c>
      <c r="D9" s="113">
        <v>9</v>
      </c>
    </row>
    <row r="10" spans="1:5" ht="15.95" customHeight="1" x14ac:dyDescent="0.2">
      <c r="A10" s="13" t="s">
        <v>114</v>
      </c>
      <c r="B10" s="15"/>
      <c r="C10" s="15"/>
      <c r="D10" s="15"/>
    </row>
    <row r="11" spans="1:5" ht="15.95" customHeight="1" x14ac:dyDescent="0.2">
      <c r="A11" s="100" t="s">
        <v>115</v>
      </c>
      <c r="B11" s="112">
        <f>C11+D11</f>
        <v>19</v>
      </c>
      <c r="C11" s="113">
        <f>'Оценка (Этап II)'!B11</f>
        <v>9</v>
      </c>
      <c r="D11" s="113">
        <v>10</v>
      </c>
    </row>
    <row r="12" spans="1:5" s="91" customFormat="1" ht="15.95" customHeight="1" x14ac:dyDescent="0.2">
      <c r="A12" s="13" t="s">
        <v>13</v>
      </c>
      <c r="B12" s="15"/>
      <c r="C12" s="126"/>
      <c r="D12" s="127"/>
    </row>
    <row r="13" spans="1:5" ht="15.95" customHeight="1" x14ac:dyDescent="0.2">
      <c r="A13" s="100" t="s">
        <v>14</v>
      </c>
      <c r="B13" s="112">
        <f>C13+D13</f>
        <v>9</v>
      </c>
      <c r="C13" s="113">
        <f>'Оценка (Этап II)'!B13</f>
        <v>3</v>
      </c>
      <c r="D13" s="113">
        <v>6</v>
      </c>
    </row>
    <row r="14" spans="1:5" ht="15.95" customHeight="1" x14ac:dyDescent="0.2">
      <c r="A14" s="100" t="s">
        <v>15</v>
      </c>
      <c r="B14" s="112">
        <f t="shared" ref="B14:B49" si="0">C14+D14</f>
        <v>17</v>
      </c>
      <c r="C14" s="113">
        <f>'Оценка (Этап II)'!B14</f>
        <v>7</v>
      </c>
      <c r="D14" s="113">
        <v>10</v>
      </c>
    </row>
    <row r="15" spans="1:5" ht="15.95" customHeight="1" x14ac:dyDescent="0.2">
      <c r="A15" s="100" t="s">
        <v>16</v>
      </c>
      <c r="B15" s="112">
        <f t="shared" si="0"/>
        <v>20</v>
      </c>
      <c r="C15" s="113">
        <f>'Оценка (Этап II)'!B15</f>
        <v>10</v>
      </c>
      <c r="D15" s="113">
        <v>10</v>
      </c>
    </row>
    <row r="16" spans="1:5" ht="15.95" customHeight="1" x14ac:dyDescent="0.2">
      <c r="A16" s="100" t="s">
        <v>17</v>
      </c>
      <c r="B16" s="112">
        <f t="shared" si="0"/>
        <v>20</v>
      </c>
      <c r="C16" s="113">
        <f>'Оценка (Этап II)'!B16</f>
        <v>10</v>
      </c>
      <c r="D16" s="113">
        <v>10</v>
      </c>
    </row>
    <row r="17" spans="1:4" ht="15.95" customHeight="1" x14ac:dyDescent="0.2">
      <c r="A17" s="100" t="s">
        <v>18</v>
      </c>
      <c r="B17" s="112">
        <f t="shared" si="0"/>
        <v>20</v>
      </c>
      <c r="C17" s="113">
        <f>'Оценка (Этап II)'!B17</f>
        <v>10</v>
      </c>
      <c r="D17" s="113">
        <v>10</v>
      </c>
    </row>
    <row r="18" spans="1:4" ht="15.95" customHeight="1" x14ac:dyDescent="0.2">
      <c r="A18" s="100" t="s">
        <v>19</v>
      </c>
      <c r="B18" s="112">
        <f t="shared" si="0"/>
        <v>18</v>
      </c>
      <c r="C18" s="113">
        <f>'Оценка (Этап II)'!B18</f>
        <v>9</v>
      </c>
      <c r="D18" s="113">
        <v>9</v>
      </c>
    </row>
    <row r="19" spans="1:4" ht="15.95" customHeight="1" x14ac:dyDescent="0.2">
      <c r="A19" s="100" t="s">
        <v>20</v>
      </c>
      <c r="B19" s="112">
        <f t="shared" si="0"/>
        <v>11</v>
      </c>
      <c r="C19" s="113">
        <f>'Оценка (Этап II)'!B19</f>
        <v>1</v>
      </c>
      <c r="D19" s="113">
        <v>10</v>
      </c>
    </row>
    <row r="20" spans="1:4" ht="15.95" customHeight="1" x14ac:dyDescent="0.2">
      <c r="A20" s="100" t="s">
        <v>21</v>
      </c>
      <c r="B20" s="112">
        <f t="shared" si="0"/>
        <v>5</v>
      </c>
      <c r="C20" s="113">
        <f>'Оценка (Этап II)'!B20</f>
        <v>0</v>
      </c>
      <c r="D20" s="113">
        <v>5</v>
      </c>
    </row>
    <row r="21" spans="1:4" ht="15.95" customHeight="1" x14ac:dyDescent="0.2">
      <c r="A21" s="100" t="s">
        <v>22</v>
      </c>
      <c r="B21" s="112">
        <f t="shared" si="0"/>
        <v>8</v>
      </c>
      <c r="C21" s="113">
        <f>'Оценка (Этап II)'!B21</f>
        <v>3</v>
      </c>
      <c r="D21" s="113">
        <v>5</v>
      </c>
    </row>
    <row r="22" spans="1:4" ht="15.95" customHeight="1" x14ac:dyDescent="0.2">
      <c r="A22" s="100" t="s">
        <v>23</v>
      </c>
      <c r="B22" s="112">
        <f t="shared" si="0"/>
        <v>11</v>
      </c>
      <c r="C22" s="113">
        <f>'Оценка (Этап II)'!B22</f>
        <v>2</v>
      </c>
      <c r="D22" s="113">
        <v>9</v>
      </c>
    </row>
    <row r="23" spans="1:4" ht="15.95" customHeight="1" x14ac:dyDescent="0.2">
      <c r="A23" s="100" t="s">
        <v>24</v>
      </c>
      <c r="B23" s="112">
        <f t="shared" si="0"/>
        <v>13.5</v>
      </c>
      <c r="C23" s="113">
        <f>'Оценка (Этап II)'!B23</f>
        <v>5</v>
      </c>
      <c r="D23" s="113">
        <v>8.5</v>
      </c>
    </row>
    <row r="24" spans="1:4" ht="15.95" customHeight="1" x14ac:dyDescent="0.2">
      <c r="A24" s="100" t="s">
        <v>25</v>
      </c>
      <c r="B24" s="112">
        <f t="shared" si="0"/>
        <v>10</v>
      </c>
      <c r="C24" s="113">
        <f>'Оценка (Этап II)'!B24</f>
        <v>5</v>
      </c>
      <c r="D24" s="113">
        <v>5</v>
      </c>
    </row>
    <row r="25" spans="1:4" ht="15.95" customHeight="1" x14ac:dyDescent="0.2">
      <c r="A25" s="100" t="s">
        <v>26</v>
      </c>
      <c r="B25" s="112">
        <f t="shared" si="0"/>
        <v>13</v>
      </c>
      <c r="C25" s="113">
        <f>'Оценка (Этап II)'!B25</f>
        <v>9</v>
      </c>
      <c r="D25" s="113">
        <v>4</v>
      </c>
    </row>
    <row r="26" spans="1:4" ht="15.95" customHeight="1" x14ac:dyDescent="0.2">
      <c r="A26" s="100" t="s">
        <v>27</v>
      </c>
      <c r="B26" s="112">
        <f t="shared" si="0"/>
        <v>20</v>
      </c>
      <c r="C26" s="113">
        <f>'Оценка (Этап II)'!B26</f>
        <v>10</v>
      </c>
      <c r="D26" s="113">
        <v>10</v>
      </c>
    </row>
    <row r="27" spans="1:4" ht="15.95" customHeight="1" x14ac:dyDescent="0.2">
      <c r="A27" s="100" t="s">
        <v>28</v>
      </c>
      <c r="B27" s="112">
        <f t="shared" si="0"/>
        <v>19</v>
      </c>
      <c r="C27" s="113">
        <f>'Оценка (Этап II)'!B27</f>
        <v>9</v>
      </c>
      <c r="D27" s="113">
        <v>10</v>
      </c>
    </row>
    <row r="28" spans="1:4" ht="15.95" customHeight="1" x14ac:dyDescent="0.2">
      <c r="A28" s="100" t="s">
        <v>29</v>
      </c>
      <c r="B28" s="112">
        <f t="shared" si="0"/>
        <v>7</v>
      </c>
      <c r="C28" s="113">
        <f>'Оценка (Этап II)'!B28</f>
        <v>2</v>
      </c>
      <c r="D28" s="113">
        <v>5</v>
      </c>
    </row>
    <row r="29" spans="1:4" ht="15.95" customHeight="1" x14ac:dyDescent="0.2">
      <c r="A29" s="100" t="s">
        <v>30</v>
      </c>
      <c r="B29" s="112">
        <f t="shared" si="0"/>
        <v>14</v>
      </c>
      <c r="C29" s="113">
        <f>'Оценка (Этап II)'!B29</f>
        <v>5</v>
      </c>
      <c r="D29" s="113">
        <v>9</v>
      </c>
    </row>
    <row r="30" spans="1:4" ht="15.95" customHeight="1" x14ac:dyDescent="0.2">
      <c r="A30" s="100" t="s">
        <v>31</v>
      </c>
      <c r="B30" s="112">
        <f t="shared" si="0"/>
        <v>17</v>
      </c>
      <c r="C30" s="113">
        <f>'Оценка (Этап II)'!B30</f>
        <v>8</v>
      </c>
      <c r="D30" s="113">
        <v>9</v>
      </c>
    </row>
    <row r="31" spans="1:4" ht="15.95" customHeight="1" x14ac:dyDescent="0.2">
      <c r="A31" s="100" t="s">
        <v>32</v>
      </c>
      <c r="B31" s="112">
        <f t="shared" si="0"/>
        <v>10</v>
      </c>
      <c r="C31" s="113">
        <f>'Оценка (Этап II)'!B31</f>
        <v>5</v>
      </c>
      <c r="D31" s="113">
        <v>5</v>
      </c>
    </row>
    <row r="32" spans="1:4" ht="15.95" customHeight="1" x14ac:dyDescent="0.2">
      <c r="A32" s="100" t="s">
        <v>33</v>
      </c>
      <c r="B32" s="112">
        <f t="shared" si="0"/>
        <v>19</v>
      </c>
      <c r="C32" s="113">
        <f>'Оценка (Этап II)'!B32</f>
        <v>10</v>
      </c>
      <c r="D32" s="113">
        <v>9</v>
      </c>
    </row>
    <row r="33" spans="1:4" ht="15.95" customHeight="1" x14ac:dyDescent="0.2">
      <c r="A33" s="100" t="s">
        <v>34</v>
      </c>
      <c r="B33" s="112">
        <f t="shared" si="0"/>
        <v>19</v>
      </c>
      <c r="C33" s="113">
        <f>'Оценка (Этап II)'!B33</f>
        <v>9</v>
      </c>
      <c r="D33" s="113">
        <v>10</v>
      </c>
    </row>
    <row r="34" spans="1:4" ht="15.95" customHeight="1" x14ac:dyDescent="0.2">
      <c r="A34" s="100" t="s">
        <v>35</v>
      </c>
      <c r="B34" s="112">
        <f t="shared" si="0"/>
        <v>16</v>
      </c>
      <c r="C34" s="113">
        <f>'Оценка (Этап II)'!B34</f>
        <v>9</v>
      </c>
      <c r="D34" s="113">
        <v>7</v>
      </c>
    </row>
    <row r="35" spans="1:4" ht="15.95" customHeight="1" x14ac:dyDescent="0.2">
      <c r="A35" s="100" t="s">
        <v>36</v>
      </c>
      <c r="B35" s="112">
        <f t="shared" si="0"/>
        <v>19</v>
      </c>
      <c r="C35" s="113">
        <f>'Оценка (Этап II)'!B35</f>
        <v>9</v>
      </c>
      <c r="D35" s="113">
        <v>10</v>
      </c>
    </row>
    <row r="36" spans="1:4" ht="15.95" customHeight="1" x14ac:dyDescent="0.2">
      <c r="A36" s="100" t="s">
        <v>37</v>
      </c>
      <c r="B36" s="112">
        <f t="shared" si="0"/>
        <v>19</v>
      </c>
      <c r="C36" s="113">
        <f>'Оценка (Этап II)'!B36</f>
        <v>9</v>
      </c>
      <c r="D36" s="113">
        <v>10</v>
      </c>
    </row>
    <row r="37" spans="1:4" ht="15.95" customHeight="1" x14ac:dyDescent="0.2">
      <c r="A37" s="100" t="s">
        <v>38</v>
      </c>
      <c r="B37" s="112">
        <f t="shared" si="0"/>
        <v>16.5</v>
      </c>
      <c r="C37" s="113">
        <f>'Оценка (Этап II)'!B37</f>
        <v>6.5</v>
      </c>
      <c r="D37" s="113">
        <v>10</v>
      </c>
    </row>
    <row r="38" spans="1:4" ht="15.95" customHeight="1" x14ac:dyDescent="0.2">
      <c r="A38" s="100" t="s">
        <v>39</v>
      </c>
      <c r="B38" s="112">
        <f t="shared" si="0"/>
        <v>18</v>
      </c>
      <c r="C38" s="113">
        <f>'Оценка (Этап II)'!B38</f>
        <v>9</v>
      </c>
      <c r="D38" s="113">
        <v>9</v>
      </c>
    </row>
    <row r="39" spans="1:4" ht="15.95" customHeight="1" x14ac:dyDescent="0.2">
      <c r="A39" s="100" t="s">
        <v>40</v>
      </c>
      <c r="B39" s="112">
        <f t="shared" si="0"/>
        <v>20</v>
      </c>
      <c r="C39" s="113">
        <f>'Оценка (Этап II)'!B39</f>
        <v>10</v>
      </c>
      <c r="D39" s="113">
        <v>10</v>
      </c>
    </row>
    <row r="40" spans="1:4" ht="15.95" customHeight="1" x14ac:dyDescent="0.2">
      <c r="A40" s="100" t="s">
        <v>41</v>
      </c>
      <c r="B40" s="112">
        <f t="shared" si="0"/>
        <v>16</v>
      </c>
      <c r="C40" s="113">
        <f>'Оценка (Этап II)'!B40</f>
        <v>6</v>
      </c>
      <c r="D40" s="113">
        <v>10</v>
      </c>
    </row>
    <row r="41" spans="1:4" ht="15.95" customHeight="1" x14ac:dyDescent="0.2">
      <c r="A41" s="100" t="s">
        <v>42</v>
      </c>
      <c r="B41" s="112">
        <f t="shared" si="0"/>
        <v>20</v>
      </c>
      <c r="C41" s="113">
        <f>'Оценка (Этап II)'!B41</f>
        <v>10</v>
      </c>
      <c r="D41" s="113">
        <v>10</v>
      </c>
    </row>
    <row r="42" spans="1:4" ht="15.95" customHeight="1" x14ac:dyDescent="0.2">
      <c r="A42" s="100" t="s">
        <v>43</v>
      </c>
      <c r="B42" s="112">
        <f t="shared" si="0"/>
        <v>19</v>
      </c>
      <c r="C42" s="113">
        <f>'Оценка (Этап II)'!B42</f>
        <v>9</v>
      </c>
      <c r="D42" s="113">
        <v>10</v>
      </c>
    </row>
    <row r="43" spans="1:4" ht="15.95" customHeight="1" x14ac:dyDescent="0.2">
      <c r="A43" s="100" t="s">
        <v>44</v>
      </c>
      <c r="B43" s="112">
        <f t="shared" si="0"/>
        <v>13</v>
      </c>
      <c r="C43" s="113">
        <f>'Оценка (Этап II)'!B43</f>
        <v>5</v>
      </c>
      <c r="D43" s="113">
        <v>8</v>
      </c>
    </row>
    <row r="44" spans="1:4" ht="15.95" customHeight="1" x14ac:dyDescent="0.2">
      <c r="A44" s="100" t="s">
        <v>45</v>
      </c>
      <c r="B44" s="112">
        <f t="shared" si="0"/>
        <v>18</v>
      </c>
      <c r="C44" s="113">
        <f>'Оценка (Этап II)'!B44</f>
        <v>8</v>
      </c>
      <c r="D44" s="113">
        <v>10</v>
      </c>
    </row>
    <row r="45" spans="1:4" ht="15.95" customHeight="1" x14ac:dyDescent="0.2">
      <c r="A45" s="100" t="s">
        <v>46</v>
      </c>
      <c r="B45" s="112">
        <f t="shared" si="0"/>
        <v>6</v>
      </c>
      <c r="C45" s="113">
        <f>'Оценка (Этап II)'!B45</f>
        <v>2</v>
      </c>
      <c r="D45" s="113">
        <v>4</v>
      </c>
    </row>
    <row r="46" spans="1:4" ht="15.95" customHeight="1" x14ac:dyDescent="0.2">
      <c r="A46" s="100" t="s">
        <v>47</v>
      </c>
      <c r="B46" s="112">
        <f t="shared" si="0"/>
        <v>16</v>
      </c>
      <c r="C46" s="113">
        <f>'Оценка (Этап II)'!B46</f>
        <v>9</v>
      </c>
      <c r="D46" s="113">
        <v>7</v>
      </c>
    </row>
    <row r="47" spans="1:4" ht="15.95" customHeight="1" x14ac:dyDescent="0.2">
      <c r="A47" s="100" t="s">
        <v>48</v>
      </c>
      <c r="B47" s="112">
        <f t="shared" si="0"/>
        <v>20</v>
      </c>
      <c r="C47" s="113">
        <f>'Оценка (Этап II)'!B47</f>
        <v>10</v>
      </c>
      <c r="D47" s="113">
        <v>10</v>
      </c>
    </row>
    <row r="48" spans="1:4" ht="15.95" customHeight="1" x14ac:dyDescent="0.2">
      <c r="A48" s="100" t="s">
        <v>49</v>
      </c>
      <c r="B48" s="112">
        <f t="shared" si="0"/>
        <v>20</v>
      </c>
      <c r="C48" s="113">
        <f>'Оценка (Этап II)'!B48</f>
        <v>10</v>
      </c>
      <c r="D48" s="113">
        <v>10</v>
      </c>
    </row>
    <row r="49" spans="1:4" ht="15.95" customHeight="1" x14ac:dyDescent="0.2">
      <c r="A49" s="100" t="s">
        <v>50</v>
      </c>
      <c r="B49" s="112">
        <f t="shared" si="0"/>
        <v>20</v>
      </c>
      <c r="C49" s="113">
        <f>'Оценка (Этап II)'!B49</f>
        <v>10</v>
      </c>
      <c r="D49" s="113">
        <v>10</v>
      </c>
    </row>
  </sheetData>
  <mergeCells count="1">
    <mergeCell ref="A1:D1"/>
  </mergeCells>
  <printOptions horizontalCentered="1"/>
  <pageMargins left="0.11811023622047245" right="0.11811023622047245" top="0.15748031496062992" bottom="0.15748031496062992" header="0" footer="0"/>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9"/>
  <sheetViews>
    <sheetView view="pageBreakPreview" zoomScale="85" zoomScaleNormal="100" zoomScaleSheetLayoutView="85" zoomScalePageLayoutView="70" workbookViewId="0">
      <selection activeCell="K3" sqref="K3"/>
    </sheetView>
  </sheetViews>
  <sheetFormatPr defaultRowHeight="12.75" x14ac:dyDescent="0.2"/>
  <cols>
    <col min="1" max="1" width="27.7109375" style="1" customWidth="1"/>
    <col min="2" max="2" width="12.7109375" style="9" customWidth="1"/>
    <col min="3" max="3" width="24.5703125" style="9" customWidth="1"/>
    <col min="4" max="4" width="28.7109375" style="9" customWidth="1"/>
    <col min="5" max="5" width="30.7109375" style="9" customWidth="1"/>
    <col min="6" max="6" width="30.28515625" style="9" customWidth="1"/>
    <col min="7" max="7" width="22.5703125" style="9" customWidth="1"/>
    <col min="8" max="16384" width="9.140625" style="1"/>
  </cols>
  <sheetData>
    <row r="1" spans="1:8" ht="21.75" customHeight="1" x14ac:dyDescent="0.2">
      <c r="A1" s="153" t="s">
        <v>111</v>
      </c>
      <c r="B1" s="153"/>
      <c r="C1" s="153"/>
      <c r="D1" s="153"/>
      <c r="E1" s="153"/>
      <c r="F1" s="153"/>
      <c r="G1" s="153"/>
    </row>
    <row r="2" spans="1:8" ht="15" customHeight="1" x14ac:dyDescent="0.2">
      <c r="A2" s="2" t="s">
        <v>0</v>
      </c>
      <c r="B2" s="18" t="s">
        <v>116</v>
      </c>
      <c r="C2" s="4"/>
      <c r="D2" s="10"/>
      <c r="E2" s="10"/>
      <c r="F2" s="10"/>
      <c r="G2" s="10"/>
    </row>
    <row r="3" spans="1:8" ht="101.25" customHeight="1" x14ac:dyDescent="0.2">
      <c r="A3" s="5" t="s">
        <v>7</v>
      </c>
      <c r="B3" s="5" t="s">
        <v>1</v>
      </c>
      <c r="C3" s="5" t="str">
        <f>'Показатель 3.1'!A1</f>
        <v xml:space="preserve">3.1. Проект решения об исполнении бюджета муниципального образования  </v>
      </c>
      <c r="D3" s="5" t="str">
        <f>'Показатель 3.2'!A1</f>
        <v>3.2. Опубликование бюджета для граждан, разработанного на основе решения об исполнении бюджета муниципального образования за отчетный финансовый год , на портале (сайте)</v>
      </c>
      <c r="E3" s="5" t="str">
        <f>'Показатель 3.3'!A1</f>
        <v>3.3. Опубликование заключение контрольно-счетного органа муниципального образования на годовой отчет об исполнении бюджета муниципального образования за отчетный финансовый год  на портале (сайте)</v>
      </c>
      <c r="F3" s="5" t="str">
        <f>'Показатель 4.1'!A1</f>
        <v>4.1. Информационное сообщение для граждан о проведении публичных слушаний по годовому отчету об исполнении бюджета муниципального образования за отчетный финансовый год на портале (сайте)</v>
      </c>
      <c r="G3" s="5" t="str">
        <f>'Показатель 4.2'!A1</f>
        <v>4.2. Проведение публичных слушаний по годовому отчету об исполнении бюджета муниципального образования за отчетный финансовый год</v>
      </c>
      <c r="H3" s="11"/>
    </row>
    <row r="4" spans="1:8" ht="15.95" customHeight="1" x14ac:dyDescent="0.2">
      <c r="A4" s="6" t="s">
        <v>3</v>
      </c>
      <c r="B4" s="7" t="s">
        <v>4</v>
      </c>
      <c r="C4" s="7" t="s">
        <v>4</v>
      </c>
      <c r="D4" s="6" t="s">
        <v>4</v>
      </c>
      <c r="E4" s="6" t="s">
        <v>4</v>
      </c>
      <c r="F4" s="6" t="s">
        <v>4</v>
      </c>
      <c r="G4" s="6" t="s">
        <v>4</v>
      </c>
    </row>
    <row r="5" spans="1:8" ht="15.95" customHeight="1" x14ac:dyDescent="0.2">
      <c r="A5" s="6" t="s">
        <v>5</v>
      </c>
      <c r="B5" s="12">
        <f>SUM(C5:G5)</f>
        <v>10</v>
      </c>
      <c r="C5" s="8">
        <f>'Методика II этап'!C8</f>
        <v>4</v>
      </c>
      <c r="D5" s="8">
        <f>'Методика II этап'!C13</f>
        <v>3</v>
      </c>
      <c r="E5" s="8">
        <v>1</v>
      </c>
      <c r="F5" s="8">
        <v>1</v>
      </c>
      <c r="G5" s="8">
        <v>1</v>
      </c>
    </row>
    <row r="6" spans="1:8" s="17" customFormat="1" ht="15.95" customHeight="1" x14ac:dyDescent="0.2">
      <c r="A6" s="13" t="s">
        <v>9</v>
      </c>
      <c r="B6" s="15"/>
      <c r="C6" s="14"/>
      <c r="D6" s="16"/>
      <c r="E6" s="16"/>
      <c r="F6" s="16"/>
      <c r="G6" s="16"/>
    </row>
    <row r="7" spans="1:8" s="9" customFormat="1" ht="23.25" customHeight="1" x14ac:dyDescent="0.2">
      <c r="A7" s="100" t="s">
        <v>10</v>
      </c>
      <c r="B7" s="112">
        <f>SUM(C7:G7)</f>
        <v>10</v>
      </c>
      <c r="C7" s="113">
        <f>'Показатель 3.1'!J9</f>
        <v>4</v>
      </c>
      <c r="D7" s="140">
        <f>'Показатель 3.2'!H10</f>
        <v>3</v>
      </c>
      <c r="E7" s="140">
        <f>'Показатель 3.3'!J8</f>
        <v>1</v>
      </c>
      <c r="F7" s="140">
        <f>'Показатель 4.1'!H8</f>
        <v>1</v>
      </c>
      <c r="G7" s="140">
        <f>'Показатель 4.2'!J8</f>
        <v>1</v>
      </c>
    </row>
    <row r="8" spans="1:8" s="9" customFormat="1" ht="23.25" customHeight="1" x14ac:dyDescent="0.2">
      <c r="A8" s="100" t="s">
        <v>11</v>
      </c>
      <c r="B8" s="112">
        <f>SUM(C8:G8)</f>
        <v>10</v>
      </c>
      <c r="C8" s="113">
        <f>'Показатель 3.1'!J10</f>
        <v>4</v>
      </c>
      <c r="D8" s="140">
        <f>'Показатель 3.2'!H11</f>
        <v>3</v>
      </c>
      <c r="E8" s="140">
        <f>'Показатель 3.3'!J9</f>
        <v>1</v>
      </c>
      <c r="F8" s="140">
        <f>'Показатель 4.1'!H9</f>
        <v>1</v>
      </c>
      <c r="G8" s="140">
        <f>'Показатель 4.2'!J9</f>
        <v>1</v>
      </c>
    </row>
    <row r="9" spans="1:8" s="9" customFormat="1" ht="15.95" customHeight="1" x14ac:dyDescent="0.2">
      <c r="A9" s="106" t="s">
        <v>12</v>
      </c>
      <c r="B9" s="112">
        <f>SUM(C9:G9)</f>
        <v>6</v>
      </c>
      <c r="C9" s="113">
        <f>'Показатель 3.1'!J11</f>
        <v>4</v>
      </c>
      <c r="D9" s="140">
        <f>'Показатель 3.2'!H12</f>
        <v>1</v>
      </c>
      <c r="E9" s="140">
        <f>'Показатель 3.3'!J10</f>
        <v>0</v>
      </c>
      <c r="F9" s="140">
        <f>'Показатель 4.1'!H10</f>
        <v>0</v>
      </c>
      <c r="G9" s="140">
        <f>'Показатель 4.2'!J10</f>
        <v>1</v>
      </c>
    </row>
    <row r="10" spans="1:8" s="9" customFormat="1" ht="15.95" customHeight="1" x14ac:dyDescent="0.2">
      <c r="A10" s="13" t="s">
        <v>114</v>
      </c>
      <c r="B10" s="15"/>
      <c r="C10" s="126"/>
      <c r="D10" s="127"/>
      <c r="E10" s="127"/>
      <c r="F10" s="127"/>
      <c r="G10" s="127"/>
    </row>
    <row r="11" spans="1:8" s="9" customFormat="1" ht="15.95" customHeight="1" x14ac:dyDescent="0.2">
      <c r="A11" s="100" t="s">
        <v>115</v>
      </c>
      <c r="B11" s="112">
        <f>SUM(C11:G11)</f>
        <v>9</v>
      </c>
      <c r="C11" s="113">
        <f>'Показатель 3.1'!J10</f>
        <v>4</v>
      </c>
      <c r="D11" s="140">
        <f>'Показатель 3.2'!H14</f>
        <v>2</v>
      </c>
      <c r="E11" s="140">
        <f>'Показатель 3.3'!J12</f>
        <v>1</v>
      </c>
      <c r="F11" s="140">
        <f>'Показатель 4.1'!H12</f>
        <v>1</v>
      </c>
      <c r="G11" s="140">
        <f>'Показатель 4.2'!J12</f>
        <v>1</v>
      </c>
    </row>
    <row r="12" spans="1:8" s="91" customFormat="1" ht="15.95" customHeight="1" x14ac:dyDescent="0.2">
      <c r="A12" s="13" t="s">
        <v>13</v>
      </c>
      <c r="B12" s="15"/>
      <c r="C12" s="126"/>
      <c r="D12" s="127"/>
      <c r="E12" s="127"/>
      <c r="F12" s="127"/>
      <c r="G12" s="127"/>
    </row>
    <row r="13" spans="1:8" s="9" customFormat="1" ht="15.95" customHeight="1" x14ac:dyDescent="0.2">
      <c r="A13" s="100" t="s">
        <v>14</v>
      </c>
      <c r="B13" s="112">
        <f t="shared" ref="B13:B49" si="0">SUM(C13:G13)</f>
        <v>3</v>
      </c>
      <c r="C13" s="113">
        <f>'Показатель 3.1'!J15</f>
        <v>2</v>
      </c>
      <c r="D13" s="140">
        <f>'Показатель 3.2'!H16</f>
        <v>1</v>
      </c>
      <c r="E13" s="140">
        <f>'Показатель 3.3'!J14</f>
        <v>0</v>
      </c>
      <c r="F13" s="140">
        <f>'Показатель 4.1'!H14</f>
        <v>0</v>
      </c>
      <c r="G13" s="140">
        <f>'Показатель 4.2'!J14</f>
        <v>0</v>
      </c>
    </row>
    <row r="14" spans="1:8" s="9" customFormat="1" ht="15.95" customHeight="1" x14ac:dyDescent="0.2">
      <c r="A14" s="100" t="s">
        <v>15</v>
      </c>
      <c r="B14" s="112">
        <f t="shared" si="0"/>
        <v>7</v>
      </c>
      <c r="C14" s="113">
        <f>'Показатель 3.1'!J16</f>
        <v>2</v>
      </c>
      <c r="D14" s="140">
        <f>'Показатель 3.2'!H17</f>
        <v>3</v>
      </c>
      <c r="E14" s="140">
        <f>'Показатель 3.3'!J15</f>
        <v>0</v>
      </c>
      <c r="F14" s="140">
        <f>'Показатель 4.1'!H15</f>
        <v>1</v>
      </c>
      <c r="G14" s="140">
        <f>'Показатель 4.2'!J15</f>
        <v>1</v>
      </c>
    </row>
    <row r="15" spans="1:8" s="9" customFormat="1" ht="15.95" customHeight="1" x14ac:dyDescent="0.2">
      <c r="A15" s="100" t="s">
        <v>16</v>
      </c>
      <c r="B15" s="112">
        <f t="shared" si="0"/>
        <v>10</v>
      </c>
      <c r="C15" s="113">
        <f>'Показатель 3.1'!J17</f>
        <v>4</v>
      </c>
      <c r="D15" s="140">
        <f>'Показатель 3.2'!H18</f>
        <v>3</v>
      </c>
      <c r="E15" s="140">
        <f>'Показатель 3.3'!J16</f>
        <v>1</v>
      </c>
      <c r="F15" s="140">
        <f>'Показатель 4.1'!H16</f>
        <v>1</v>
      </c>
      <c r="G15" s="140">
        <f>'Показатель 4.2'!J16</f>
        <v>1</v>
      </c>
    </row>
    <row r="16" spans="1:8" s="9" customFormat="1" ht="15.95" customHeight="1" x14ac:dyDescent="0.2">
      <c r="A16" s="100" t="s">
        <v>17</v>
      </c>
      <c r="B16" s="112">
        <f t="shared" si="0"/>
        <v>10</v>
      </c>
      <c r="C16" s="113">
        <f>'Показатель 3.1'!J18</f>
        <v>4</v>
      </c>
      <c r="D16" s="140">
        <f>'Показатель 3.2'!H19</f>
        <v>3</v>
      </c>
      <c r="E16" s="140">
        <f>'Показатель 3.3'!J17</f>
        <v>1</v>
      </c>
      <c r="F16" s="140">
        <f>'Показатель 4.1'!H17</f>
        <v>1</v>
      </c>
      <c r="G16" s="140">
        <f>'Показатель 4.2'!J17</f>
        <v>1</v>
      </c>
    </row>
    <row r="17" spans="1:7" s="9" customFormat="1" ht="15.95" customHeight="1" x14ac:dyDescent="0.2">
      <c r="A17" s="100" t="s">
        <v>18</v>
      </c>
      <c r="B17" s="112">
        <f t="shared" si="0"/>
        <v>10</v>
      </c>
      <c r="C17" s="113">
        <f>'Показатель 3.1'!J19</f>
        <v>4</v>
      </c>
      <c r="D17" s="140">
        <f>'Показатель 3.2'!H20</f>
        <v>3</v>
      </c>
      <c r="E17" s="140">
        <f>'Показатель 3.3'!J18</f>
        <v>1</v>
      </c>
      <c r="F17" s="140">
        <f>'Показатель 4.1'!H18</f>
        <v>1</v>
      </c>
      <c r="G17" s="140">
        <f>'Показатель 4.2'!J18</f>
        <v>1</v>
      </c>
    </row>
    <row r="18" spans="1:7" s="9" customFormat="1" ht="15.95" customHeight="1" x14ac:dyDescent="0.2">
      <c r="A18" s="100" t="s">
        <v>19</v>
      </c>
      <c r="B18" s="112">
        <f t="shared" si="0"/>
        <v>9</v>
      </c>
      <c r="C18" s="113">
        <f>'Показатель 3.1'!J20</f>
        <v>4</v>
      </c>
      <c r="D18" s="140">
        <f>'Показатель 3.2'!H21</f>
        <v>2</v>
      </c>
      <c r="E18" s="140">
        <f>'Показатель 3.3'!J19</f>
        <v>1</v>
      </c>
      <c r="F18" s="140">
        <f>'Показатель 4.1'!H19</f>
        <v>1</v>
      </c>
      <c r="G18" s="140">
        <f>'Показатель 4.2'!J19</f>
        <v>1</v>
      </c>
    </row>
    <row r="19" spans="1:7" s="9" customFormat="1" ht="15.95" customHeight="1" x14ac:dyDescent="0.2">
      <c r="A19" s="100" t="s">
        <v>20</v>
      </c>
      <c r="B19" s="112">
        <f t="shared" si="0"/>
        <v>1</v>
      </c>
      <c r="C19" s="113">
        <f>'Показатель 3.1'!J21</f>
        <v>0</v>
      </c>
      <c r="D19" s="140">
        <f>'Показатель 3.2'!H22</f>
        <v>0</v>
      </c>
      <c r="E19" s="140">
        <f>'Показатель 3.3'!J20</f>
        <v>1</v>
      </c>
      <c r="F19" s="140">
        <f>'Показатель 4.1'!H20</f>
        <v>0</v>
      </c>
      <c r="G19" s="140">
        <f>'Показатель 4.2'!J20</f>
        <v>0</v>
      </c>
    </row>
    <row r="20" spans="1:7" s="9" customFormat="1" ht="15.95" customHeight="1" x14ac:dyDescent="0.2">
      <c r="A20" s="100" t="s">
        <v>21</v>
      </c>
      <c r="B20" s="112">
        <f t="shared" si="0"/>
        <v>0</v>
      </c>
      <c r="C20" s="113">
        <f>'Показатель 3.1'!J22</f>
        <v>0</v>
      </c>
      <c r="D20" s="140">
        <f>'Показатель 3.2'!H23</f>
        <v>0</v>
      </c>
      <c r="E20" s="140">
        <f>'Показатель 3.3'!J21</f>
        <v>0</v>
      </c>
      <c r="F20" s="140">
        <f>'Показатель 4.1'!H21</f>
        <v>0</v>
      </c>
      <c r="G20" s="140">
        <f>'Показатель 4.2'!J21</f>
        <v>0</v>
      </c>
    </row>
    <row r="21" spans="1:7" s="9" customFormat="1" ht="15.95" customHeight="1" x14ac:dyDescent="0.2">
      <c r="A21" s="100" t="s">
        <v>22</v>
      </c>
      <c r="B21" s="112">
        <f t="shared" si="0"/>
        <v>3</v>
      </c>
      <c r="C21" s="113">
        <f>'Показатель 3.1'!J23</f>
        <v>2</v>
      </c>
      <c r="D21" s="140">
        <f>'Показатель 3.2'!H24</f>
        <v>0</v>
      </c>
      <c r="E21" s="140">
        <f>'Показатель 3.3'!J22</f>
        <v>1</v>
      </c>
      <c r="F21" s="140">
        <f>'Показатель 4.1'!H22</f>
        <v>0</v>
      </c>
      <c r="G21" s="140">
        <f>'Показатель 4.2'!J22</f>
        <v>0</v>
      </c>
    </row>
    <row r="22" spans="1:7" s="9" customFormat="1" ht="15.95" customHeight="1" x14ac:dyDescent="0.2">
      <c r="A22" s="100" t="s">
        <v>23</v>
      </c>
      <c r="B22" s="112">
        <f t="shared" si="0"/>
        <v>2</v>
      </c>
      <c r="C22" s="113">
        <f>'Показатель 3.1'!J24</f>
        <v>0</v>
      </c>
      <c r="D22" s="140">
        <f>'Показатель 3.2'!H25</f>
        <v>2</v>
      </c>
      <c r="E22" s="140">
        <f>'Показатель 3.3'!J23</f>
        <v>0</v>
      </c>
      <c r="F22" s="140">
        <f>'Показатель 4.1'!H23</f>
        <v>0</v>
      </c>
      <c r="G22" s="140">
        <f>'Показатель 4.2'!J23</f>
        <v>0</v>
      </c>
    </row>
    <row r="23" spans="1:7" s="9" customFormat="1" ht="15.95" customHeight="1" x14ac:dyDescent="0.2">
      <c r="A23" s="100" t="s">
        <v>24</v>
      </c>
      <c r="B23" s="112">
        <f t="shared" si="0"/>
        <v>5</v>
      </c>
      <c r="C23" s="113">
        <f>'Показатель 3.1'!J25</f>
        <v>4</v>
      </c>
      <c r="D23" s="140">
        <f>'Показатель 3.2'!H26</f>
        <v>0</v>
      </c>
      <c r="E23" s="140">
        <f>'Показатель 3.3'!J24</f>
        <v>0</v>
      </c>
      <c r="F23" s="140">
        <f>'Показатель 4.1'!H24</f>
        <v>1</v>
      </c>
      <c r="G23" s="140">
        <f>'Показатель 4.2'!J24</f>
        <v>0</v>
      </c>
    </row>
    <row r="24" spans="1:7" s="9" customFormat="1" ht="15.95" customHeight="1" x14ac:dyDescent="0.2">
      <c r="A24" s="100" t="s">
        <v>25</v>
      </c>
      <c r="B24" s="112">
        <f t="shared" si="0"/>
        <v>5</v>
      </c>
      <c r="C24" s="113">
        <f>'Показатель 3.1'!J26</f>
        <v>2</v>
      </c>
      <c r="D24" s="140">
        <f>'Показатель 3.2'!H27</f>
        <v>2</v>
      </c>
      <c r="E24" s="140">
        <f>'Показатель 3.3'!J25</f>
        <v>0</v>
      </c>
      <c r="F24" s="140">
        <f>'Показатель 4.1'!H25</f>
        <v>1</v>
      </c>
      <c r="G24" s="140">
        <f>'Показатель 4.2'!J25</f>
        <v>0</v>
      </c>
    </row>
    <row r="25" spans="1:7" s="9" customFormat="1" ht="15.95" customHeight="1" x14ac:dyDescent="0.2">
      <c r="A25" s="100" t="s">
        <v>26</v>
      </c>
      <c r="B25" s="112">
        <f t="shared" si="0"/>
        <v>9</v>
      </c>
      <c r="C25" s="113">
        <f>'Показатель 3.1'!J27</f>
        <v>4</v>
      </c>
      <c r="D25" s="140">
        <f>'Показатель 3.2'!H28</f>
        <v>3</v>
      </c>
      <c r="E25" s="140">
        <f>'Показатель 3.3'!J26</f>
        <v>1</v>
      </c>
      <c r="F25" s="140">
        <f>'Показатель 4.1'!H26</f>
        <v>1</v>
      </c>
      <c r="G25" s="140">
        <f>'Показатель 4.2'!J26</f>
        <v>0</v>
      </c>
    </row>
    <row r="26" spans="1:7" s="9" customFormat="1" ht="15.95" customHeight="1" x14ac:dyDescent="0.2">
      <c r="A26" s="100" t="s">
        <v>27</v>
      </c>
      <c r="B26" s="112">
        <f t="shared" si="0"/>
        <v>10</v>
      </c>
      <c r="C26" s="113">
        <f>'Показатель 3.1'!J28</f>
        <v>4</v>
      </c>
      <c r="D26" s="140">
        <f>'Показатель 3.2'!H29</f>
        <v>3</v>
      </c>
      <c r="E26" s="140">
        <f>'Показатель 3.3'!J27</f>
        <v>1</v>
      </c>
      <c r="F26" s="140">
        <f>'Показатель 4.1'!H27</f>
        <v>1</v>
      </c>
      <c r="G26" s="140">
        <f>'Показатель 4.2'!J27</f>
        <v>1</v>
      </c>
    </row>
    <row r="27" spans="1:7" s="9" customFormat="1" ht="15.95" customHeight="1" x14ac:dyDescent="0.2">
      <c r="A27" s="100" t="s">
        <v>28</v>
      </c>
      <c r="B27" s="112">
        <f t="shared" si="0"/>
        <v>9</v>
      </c>
      <c r="C27" s="113">
        <f>'Показатель 3.1'!J29</f>
        <v>4</v>
      </c>
      <c r="D27" s="140">
        <f>'Показатель 3.2'!H30</f>
        <v>2</v>
      </c>
      <c r="E27" s="140">
        <f>'Показатель 3.3'!J28</f>
        <v>1</v>
      </c>
      <c r="F27" s="140">
        <f>'Показатель 4.1'!H28</f>
        <v>1</v>
      </c>
      <c r="G27" s="140">
        <f>'Показатель 4.2'!J28</f>
        <v>1</v>
      </c>
    </row>
    <row r="28" spans="1:7" s="9" customFormat="1" ht="15.95" customHeight="1" x14ac:dyDescent="0.2">
      <c r="A28" s="100" t="s">
        <v>29</v>
      </c>
      <c r="B28" s="112">
        <f t="shared" si="0"/>
        <v>2</v>
      </c>
      <c r="C28" s="113">
        <f>'Показатель 3.1'!J30</f>
        <v>2</v>
      </c>
      <c r="D28" s="140">
        <f>'Показатель 3.2'!H31</f>
        <v>0</v>
      </c>
      <c r="E28" s="140">
        <f>'Показатель 3.3'!J29</f>
        <v>0</v>
      </c>
      <c r="F28" s="140">
        <f>'Показатель 4.1'!H29</f>
        <v>0</v>
      </c>
      <c r="G28" s="140">
        <f>'Показатель 4.2'!J29</f>
        <v>0</v>
      </c>
    </row>
    <row r="29" spans="1:7" s="9" customFormat="1" ht="15.95" customHeight="1" x14ac:dyDescent="0.2">
      <c r="A29" s="100" t="s">
        <v>30</v>
      </c>
      <c r="B29" s="112">
        <f t="shared" si="0"/>
        <v>5</v>
      </c>
      <c r="C29" s="113">
        <f>'Показатель 3.1'!J31</f>
        <v>1</v>
      </c>
      <c r="D29" s="140">
        <f>'Показатель 3.2'!H32</f>
        <v>1</v>
      </c>
      <c r="E29" s="140">
        <f>'Показатель 3.3'!J30</f>
        <v>1</v>
      </c>
      <c r="F29" s="140">
        <f>'Показатель 4.1'!H30</f>
        <v>1</v>
      </c>
      <c r="G29" s="140">
        <f>'Показатель 4.2'!J30</f>
        <v>1</v>
      </c>
    </row>
    <row r="30" spans="1:7" s="9" customFormat="1" ht="15.95" customHeight="1" x14ac:dyDescent="0.2">
      <c r="A30" s="100" t="s">
        <v>31</v>
      </c>
      <c r="B30" s="112">
        <f t="shared" si="0"/>
        <v>8</v>
      </c>
      <c r="C30" s="113">
        <f>'Показатель 3.1'!J32</f>
        <v>4</v>
      </c>
      <c r="D30" s="140">
        <f>'Показатель 3.2'!H33</f>
        <v>2</v>
      </c>
      <c r="E30" s="140">
        <f>'Показатель 3.3'!J31</f>
        <v>0</v>
      </c>
      <c r="F30" s="140">
        <f>'Показатель 4.1'!H31</f>
        <v>1</v>
      </c>
      <c r="G30" s="140">
        <f>'Показатель 4.2'!J31</f>
        <v>1</v>
      </c>
    </row>
    <row r="31" spans="1:7" s="9" customFormat="1" ht="15.95" customHeight="1" x14ac:dyDescent="0.2">
      <c r="A31" s="100" t="s">
        <v>32</v>
      </c>
      <c r="B31" s="112">
        <f t="shared" si="0"/>
        <v>5</v>
      </c>
      <c r="C31" s="113">
        <f>'Показатель 3.1'!J33</f>
        <v>1</v>
      </c>
      <c r="D31" s="140">
        <f>'Показатель 3.2'!H34</f>
        <v>3</v>
      </c>
      <c r="E31" s="140">
        <f>'Показатель 3.3'!J32</f>
        <v>1</v>
      </c>
      <c r="F31" s="140">
        <f>'Показатель 4.1'!H32</f>
        <v>0</v>
      </c>
      <c r="G31" s="140">
        <f>'Показатель 4.2'!J32</f>
        <v>0</v>
      </c>
    </row>
    <row r="32" spans="1:7" s="9" customFormat="1" ht="15.95" customHeight="1" x14ac:dyDescent="0.2">
      <c r="A32" s="100" t="s">
        <v>33</v>
      </c>
      <c r="B32" s="112">
        <f t="shared" si="0"/>
        <v>10</v>
      </c>
      <c r="C32" s="113">
        <f>'Показатель 3.1'!J34</f>
        <v>4</v>
      </c>
      <c r="D32" s="140">
        <f>'Показатель 3.2'!H35</f>
        <v>3</v>
      </c>
      <c r="E32" s="140">
        <f>'Показатель 3.3'!J33</f>
        <v>1</v>
      </c>
      <c r="F32" s="140">
        <f>'Показатель 4.1'!H33</f>
        <v>1</v>
      </c>
      <c r="G32" s="140">
        <f>'Показатель 4.2'!J33</f>
        <v>1</v>
      </c>
    </row>
    <row r="33" spans="1:7" s="9" customFormat="1" ht="15.95" customHeight="1" x14ac:dyDescent="0.2">
      <c r="A33" s="100" t="s">
        <v>34</v>
      </c>
      <c r="B33" s="112">
        <f t="shared" si="0"/>
        <v>9</v>
      </c>
      <c r="C33" s="113">
        <f>'Показатель 3.1'!J35</f>
        <v>4</v>
      </c>
      <c r="D33" s="140">
        <f>'Показатель 3.2'!H36</f>
        <v>3</v>
      </c>
      <c r="E33" s="140">
        <f>'Показатель 3.3'!J34</f>
        <v>0</v>
      </c>
      <c r="F33" s="140">
        <f>'Показатель 4.1'!H34</f>
        <v>1</v>
      </c>
      <c r="G33" s="140">
        <f>'Показатель 4.2'!J34</f>
        <v>1</v>
      </c>
    </row>
    <row r="34" spans="1:7" s="9" customFormat="1" ht="15.75" customHeight="1" x14ac:dyDescent="0.2">
      <c r="A34" s="100" t="s">
        <v>35</v>
      </c>
      <c r="B34" s="112">
        <f t="shared" si="0"/>
        <v>9</v>
      </c>
      <c r="C34" s="113">
        <f>'Показатель 3.1'!J36</f>
        <v>4</v>
      </c>
      <c r="D34" s="140">
        <f>'Показатель 3.2'!H37</f>
        <v>3</v>
      </c>
      <c r="E34" s="140">
        <f>'Показатель 3.3'!J35</f>
        <v>1</v>
      </c>
      <c r="F34" s="140">
        <f>'Показатель 4.1'!H35</f>
        <v>1</v>
      </c>
      <c r="G34" s="140">
        <f>'Показатель 4.2'!J35</f>
        <v>0</v>
      </c>
    </row>
    <row r="35" spans="1:7" s="9" customFormat="1" ht="15.95" customHeight="1" x14ac:dyDescent="0.2">
      <c r="A35" s="100" t="s">
        <v>36</v>
      </c>
      <c r="B35" s="112">
        <f t="shared" si="0"/>
        <v>9</v>
      </c>
      <c r="C35" s="113">
        <f>'Показатель 3.1'!J37</f>
        <v>4</v>
      </c>
      <c r="D35" s="140">
        <f>'Показатель 3.2'!H38</f>
        <v>3</v>
      </c>
      <c r="E35" s="140">
        <f>'Показатель 3.3'!J36</f>
        <v>0</v>
      </c>
      <c r="F35" s="140">
        <f>'Показатель 4.1'!H36</f>
        <v>1</v>
      </c>
      <c r="G35" s="140">
        <f>'Показатель 4.2'!J36</f>
        <v>1</v>
      </c>
    </row>
    <row r="36" spans="1:7" s="9" customFormat="1" ht="15.95" customHeight="1" x14ac:dyDescent="0.2">
      <c r="A36" s="100" t="s">
        <v>37</v>
      </c>
      <c r="B36" s="112">
        <f t="shared" si="0"/>
        <v>9</v>
      </c>
      <c r="C36" s="113">
        <f>'Показатель 3.1'!J38</f>
        <v>4</v>
      </c>
      <c r="D36" s="140">
        <f>'Показатель 3.2'!H39</f>
        <v>3</v>
      </c>
      <c r="E36" s="140">
        <f>'Показатель 3.3'!J37</f>
        <v>1</v>
      </c>
      <c r="F36" s="140">
        <f>'Показатель 4.1'!H37</f>
        <v>0</v>
      </c>
      <c r="G36" s="140">
        <f>'Показатель 4.2'!J37</f>
        <v>1</v>
      </c>
    </row>
    <row r="37" spans="1:7" s="9" customFormat="1" ht="15.95" customHeight="1" x14ac:dyDescent="0.2">
      <c r="A37" s="100" t="s">
        <v>38</v>
      </c>
      <c r="B37" s="112">
        <f t="shared" si="0"/>
        <v>6.5</v>
      </c>
      <c r="C37" s="113">
        <f>'Показатель 3.1'!J39</f>
        <v>2</v>
      </c>
      <c r="D37" s="140">
        <f>'Показатель 3.2'!H40</f>
        <v>2</v>
      </c>
      <c r="E37" s="140">
        <f>'Показатель 3.3'!J38</f>
        <v>1</v>
      </c>
      <c r="F37" s="140">
        <f>'Показатель 4.1'!H38</f>
        <v>1</v>
      </c>
      <c r="G37" s="140">
        <f>'Показатель 4.2'!J38</f>
        <v>0.5</v>
      </c>
    </row>
    <row r="38" spans="1:7" s="9" customFormat="1" ht="15.95" customHeight="1" x14ac:dyDescent="0.2">
      <c r="A38" s="100" t="s">
        <v>39</v>
      </c>
      <c r="B38" s="112">
        <f t="shared" si="0"/>
        <v>9</v>
      </c>
      <c r="C38" s="113">
        <f>'Показатель 3.1'!J40</f>
        <v>4</v>
      </c>
      <c r="D38" s="140">
        <f>'Показатель 3.2'!H41</f>
        <v>2</v>
      </c>
      <c r="E38" s="140">
        <f>'Показатель 3.3'!J39</f>
        <v>1</v>
      </c>
      <c r="F38" s="140">
        <f>'Показатель 4.1'!H39</f>
        <v>1</v>
      </c>
      <c r="G38" s="140">
        <f>'Показатель 4.2'!J39</f>
        <v>1</v>
      </c>
    </row>
    <row r="39" spans="1:7" s="9" customFormat="1" ht="15.95" customHeight="1" x14ac:dyDescent="0.2">
      <c r="A39" s="100" t="s">
        <v>40</v>
      </c>
      <c r="B39" s="112">
        <f t="shared" si="0"/>
        <v>10</v>
      </c>
      <c r="C39" s="113">
        <f>'Показатель 3.1'!J41</f>
        <v>4</v>
      </c>
      <c r="D39" s="140">
        <f>'Показатель 3.2'!H42</f>
        <v>3</v>
      </c>
      <c r="E39" s="140">
        <f>'Показатель 3.3'!J40</f>
        <v>1</v>
      </c>
      <c r="F39" s="140">
        <f>'Показатель 4.1'!H40</f>
        <v>1</v>
      </c>
      <c r="G39" s="140">
        <f>'Показатель 4.2'!J40</f>
        <v>1</v>
      </c>
    </row>
    <row r="40" spans="1:7" s="9" customFormat="1" ht="15.95" customHeight="1" x14ac:dyDescent="0.2">
      <c r="A40" s="100" t="s">
        <v>41</v>
      </c>
      <c r="B40" s="112">
        <f t="shared" si="0"/>
        <v>6</v>
      </c>
      <c r="C40" s="113">
        <f>'Показатель 3.1'!J42</f>
        <v>4</v>
      </c>
      <c r="D40" s="140">
        <f>'Показатель 3.2'!H43</f>
        <v>0</v>
      </c>
      <c r="E40" s="140">
        <f>'Показатель 3.3'!J41</f>
        <v>0</v>
      </c>
      <c r="F40" s="140">
        <f>'Показатель 4.1'!H41</f>
        <v>1</v>
      </c>
      <c r="G40" s="140">
        <f>'Показатель 4.2'!J41</f>
        <v>1</v>
      </c>
    </row>
    <row r="41" spans="1:7" s="9" customFormat="1" ht="15.95" customHeight="1" x14ac:dyDescent="0.2">
      <c r="A41" s="100" t="s">
        <v>42</v>
      </c>
      <c r="B41" s="112">
        <f t="shared" si="0"/>
        <v>10</v>
      </c>
      <c r="C41" s="113">
        <f>'Показатель 3.1'!J43</f>
        <v>4</v>
      </c>
      <c r="D41" s="140">
        <f>'Показатель 3.2'!H44</f>
        <v>3</v>
      </c>
      <c r="E41" s="140">
        <f>'Показатель 3.3'!J42</f>
        <v>1</v>
      </c>
      <c r="F41" s="140">
        <f>'Показатель 4.1'!H42</f>
        <v>1</v>
      </c>
      <c r="G41" s="140">
        <f>'Показатель 4.2'!J42</f>
        <v>1</v>
      </c>
    </row>
    <row r="42" spans="1:7" s="9" customFormat="1" ht="15.95" customHeight="1" x14ac:dyDescent="0.2">
      <c r="A42" s="100" t="s">
        <v>43</v>
      </c>
      <c r="B42" s="112">
        <f t="shared" si="0"/>
        <v>9</v>
      </c>
      <c r="C42" s="113">
        <f>'Показатель 3.1'!J44</f>
        <v>4</v>
      </c>
      <c r="D42" s="140">
        <f>'Показатель 3.2'!H45</f>
        <v>2</v>
      </c>
      <c r="E42" s="140">
        <f>'Показатель 3.3'!J43</f>
        <v>1</v>
      </c>
      <c r="F42" s="140">
        <f>'Показатель 4.1'!H43</f>
        <v>1</v>
      </c>
      <c r="G42" s="140">
        <f>'Показатель 4.2'!J43</f>
        <v>1</v>
      </c>
    </row>
    <row r="43" spans="1:7" s="9" customFormat="1" ht="15.95" customHeight="1" x14ac:dyDescent="0.2">
      <c r="A43" s="100" t="s">
        <v>44</v>
      </c>
      <c r="B43" s="112">
        <f t="shared" si="0"/>
        <v>5</v>
      </c>
      <c r="C43" s="113">
        <f>'Показатель 3.1'!J45</f>
        <v>2</v>
      </c>
      <c r="D43" s="140">
        <f>'Показатель 3.2'!H46</f>
        <v>2</v>
      </c>
      <c r="E43" s="140">
        <f>'Показатель 3.3'!J44</f>
        <v>0</v>
      </c>
      <c r="F43" s="140">
        <f>'Показатель 4.1'!H44</f>
        <v>0</v>
      </c>
      <c r="G43" s="140">
        <f>'Показатель 4.2'!J44</f>
        <v>1</v>
      </c>
    </row>
    <row r="44" spans="1:7" s="9" customFormat="1" ht="15.95" customHeight="1" x14ac:dyDescent="0.2">
      <c r="A44" s="100" t="s">
        <v>45</v>
      </c>
      <c r="B44" s="112">
        <f t="shared" si="0"/>
        <v>8</v>
      </c>
      <c r="C44" s="113">
        <f>'Показатель 3.1'!J46</f>
        <v>4</v>
      </c>
      <c r="D44" s="140">
        <f>'Показатель 3.2'!H47</f>
        <v>2</v>
      </c>
      <c r="E44" s="140">
        <f>'Показатель 3.3'!J45</f>
        <v>1</v>
      </c>
      <c r="F44" s="140">
        <f>'Показатель 4.1'!H45</f>
        <v>0</v>
      </c>
      <c r="G44" s="140">
        <f>'Показатель 4.2'!J45</f>
        <v>1</v>
      </c>
    </row>
    <row r="45" spans="1:7" s="9" customFormat="1" ht="15.95" customHeight="1" x14ac:dyDescent="0.2">
      <c r="A45" s="100" t="s">
        <v>46</v>
      </c>
      <c r="B45" s="112">
        <f t="shared" si="0"/>
        <v>2</v>
      </c>
      <c r="C45" s="113">
        <f>'Показатель 3.1'!J47</f>
        <v>1</v>
      </c>
      <c r="D45" s="140">
        <f>'Показатель 3.2'!H48</f>
        <v>0</v>
      </c>
      <c r="E45" s="140">
        <f>'Показатель 3.3'!J46</f>
        <v>1</v>
      </c>
      <c r="F45" s="140">
        <f>'Показатель 4.1'!H46</f>
        <v>0</v>
      </c>
      <c r="G45" s="140">
        <f>'Показатель 4.2'!J46</f>
        <v>0</v>
      </c>
    </row>
    <row r="46" spans="1:7" s="9" customFormat="1" ht="15.95" customHeight="1" x14ac:dyDescent="0.2">
      <c r="A46" s="100" t="s">
        <v>47</v>
      </c>
      <c r="B46" s="112">
        <f t="shared" si="0"/>
        <v>9</v>
      </c>
      <c r="C46" s="113">
        <f>'Показатель 3.1'!J48</f>
        <v>4</v>
      </c>
      <c r="D46" s="140">
        <f>'Показатель 3.2'!H49</f>
        <v>2</v>
      </c>
      <c r="E46" s="140">
        <f>'Показатель 3.3'!J47</f>
        <v>1</v>
      </c>
      <c r="F46" s="140">
        <f>'Показатель 4.1'!H47</f>
        <v>1</v>
      </c>
      <c r="G46" s="140">
        <f>'Показатель 4.2'!J47</f>
        <v>1</v>
      </c>
    </row>
    <row r="47" spans="1:7" s="9" customFormat="1" ht="15.95" customHeight="1" x14ac:dyDescent="0.2">
      <c r="A47" s="100" t="s">
        <v>48</v>
      </c>
      <c r="B47" s="112">
        <f t="shared" si="0"/>
        <v>10</v>
      </c>
      <c r="C47" s="113">
        <f>'Показатель 3.1'!J49</f>
        <v>4</v>
      </c>
      <c r="D47" s="140">
        <f>'Показатель 3.2'!H50</f>
        <v>3</v>
      </c>
      <c r="E47" s="140">
        <f>'Показатель 3.3'!J48</f>
        <v>1</v>
      </c>
      <c r="F47" s="140">
        <f>'Показатель 4.1'!H48</f>
        <v>1</v>
      </c>
      <c r="G47" s="140">
        <f>'Показатель 4.2'!J48</f>
        <v>1</v>
      </c>
    </row>
    <row r="48" spans="1:7" s="9" customFormat="1" ht="15.95" customHeight="1" x14ac:dyDescent="0.2">
      <c r="A48" s="100" t="s">
        <v>49</v>
      </c>
      <c r="B48" s="112">
        <f t="shared" si="0"/>
        <v>10</v>
      </c>
      <c r="C48" s="113">
        <f>'Показатель 3.1'!J50</f>
        <v>4</v>
      </c>
      <c r="D48" s="140">
        <f>'Показатель 3.2'!H51</f>
        <v>3</v>
      </c>
      <c r="E48" s="140">
        <f>'Показатель 3.3'!J49</f>
        <v>1</v>
      </c>
      <c r="F48" s="140">
        <f>'Показатель 4.1'!H49</f>
        <v>1</v>
      </c>
      <c r="G48" s="140">
        <f>'Показатель 4.2'!J49</f>
        <v>1</v>
      </c>
    </row>
    <row r="49" spans="1:7" s="9" customFormat="1" ht="15.95" customHeight="1" x14ac:dyDescent="0.2">
      <c r="A49" s="100" t="s">
        <v>50</v>
      </c>
      <c r="B49" s="112">
        <f t="shared" si="0"/>
        <v>10</v>
      </c>
      <c r="C49" s="113">
        <f>'Показатель 3.1'!J51</f>
        <v>4</v>
      </c>
      <c r="D49" s="140">
        <f>'Показатель 3.2'!H52</f>
        <v>3</v>
      </c>
      <c r="E49" s="140">
        <f>'Показатель 3.3'!J50</f>
        <v>1</v>
      </c>
      <c r="F49" s="140">
        <f>'Показатель 4.1'!H50</f>
        <v>1</v>
      </c>
      <c r="G49" s="140">
        <f>'Показатель 4.2'!J50</f>
        <v>1</v>
      </c>
    </row>
  </sheetData>
  <mergeCells count="1">
    <mergeCell ref="A1:G1"/>
  </mergeCells>
  <pageMargins left="0.31496062992125984" right="0.31496062992125984" top="0.15748031496062992" bottom="0.15748031496062992" header="0" footer="0"/>
  <pageSetup paperSize="9" scale="7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view="pageBreakPreview" zoomScale="98" zoomScaleNormal="100" zoomScaleSheetLayoutView="98" workbookViewId="0">
      <pane ySplit="4" topLeftCell="A5" activePane="bottomLeft" state="frozen"/>
      <selection activeCell="G50" sqref="G50"/>
      <selection pane="bottomLeft" activeCell="B6" sqref="B6"/>
    </sheetView>
  </sheetViews>
  <sheetFormatPr defaultRowHeight="15" x14ac:dyDescent="0.25"/>
  <cols>
    <col min="1" max="1" width="6.140625" style="19" customWidth="1"/>
    <col min="2" max="2" width="138.7109375" style="19" customWidth="1"/>
    <col min="3" max="3" width="7.42578125" style="19" customWidth="1"/>
    <col min="4" max="16384" width="9.140625" style="19"/>
  </cols>
  <sheetData>
    <row r="1" spans="1:3" ht="15.75" x14ac:dyDescent="0.25">
      <c r="A1" s="155" t="s">
        <v>51</v>
      </c>
      <c r="B1" s="155"/>
      <c r="C1" s="155"/>
    </row>
    <row r="2" spans="1:3" x14ac:dyDescent="0.25">
      <c r="A2" s="20"/>
      <c r="B2" s="20"/>
      <c r="C2" s="21"/>
    </row>
    <row r="3" spans="1:3" ht="15" customHeight="1" x14ac:dyDescent="0.25">
      <c r="A3" s="156" t="s">
        <v>52</v>
      </c>
      <c r="B3" s="157" t="s">
        <v>53</v>
      </c>
      <c r="C3" s="157" t="s">
        <v>54</v>
      </c>
    </row>
    <row r="4" spans="1:3" x14ac:dyDescent="0.25">
      <c r="A4" s="156"/>
      <c r="B4" s="157"/>
      <c r="C4" s="157"/>
    </row>
    <row r="5" spans="1:3" x14ac:dyDescent="0.25">
      <c r="A5" s="22" t="s">
        <v>55</v>
      </c>
      <c r="B5" s="23" t="s">
        <v>56</v>
      </c>
      <c r="C5" s="24">
        <f>C8+C13+C19</f>
        <v>8</v>
      </c>
    </row>
    <row r="6" spans="1:3" ht="20.25" customHeight="1" x14ac:dyDescent="0.25">
      <c r="A6" s="158" t="s">
        <v>57</v>
      </c>
      <c r="B6" s="25" t="s">
        <v>58</v>
      </c>
      <c r="C6" s="159"/>
    </row>
    <row r="7" spans="1:3" ht="71.25" customHeight="1" x14ac:dyDescent="0.25">
      <c r="A7" s="158"/>
      <c r="B7" s="26" t="s">
        <v>112</v>
      </c>
      <c r="C7" s="159"/>
    </row>
    <row r="8" spans="1:3" x14ac:dyDescent="0.25">
      <c r="A8" s="27"/>
      <c r="B8" s="28" t="s">
        <v>59</v>
      </c>
      <c r="C8" s="29">
        <v>4</v>
      </c>
    </row>
    <row r="9" spans="1:3" x14ac:dyDescent="0.25">
      <c r="A9" s="27"/>
      <c r="B9" s="30" t="s">
        <v>60</v>
      </c>
      <c r="C9" s="29">
        <v>2</v>
      </c>
    </row>
    <row r="10" spans="1:3" x14ac:dyDescent="0.25">
      <c r="A10" s="27"/>
      <c r="B10" s="31" t="s">
        <v>61</v>
      </c>
      <c r="C10" s="29">
        <v>0</v>
      </c>
    </row>
    <row r="11" spans="1:3" ht="22.5" customHeight="1" x14ac:dyDescent="0.25">
      <c r="A11" s="164" t="s">
        <v>62</v>
      </c>
      <c r="B11" s="25" t="s">
        <v>63</v>
      </c>
      <c r="C11" s="165"/>
    </row>
    <row r="12" spans="1:3" ht="227.25" customHeight="1" x14ac:dyDescent="0.25">
      <c r="A12" s="164"/>
      <c r="B12" s="32" t="s">
        <v>64</v>
      </c>
      <c r="C12" s="165"/>
    </row>
    <row r="13" spans="1:3" x14ac:dyDescent="0.25">
      <c r="A13" s="33"/>
      <c r="B13" s="28" t="s">
        <v>65</v>
      </c>
      <c r="C13" s="29">
        <v>3</v>
      </c>
    </row>
    <row r="14" spans="1:3" x14ac:dyDescent="0.25">
      <c r="A14" s="33"/>
      <c r="B14" s="28" t="s">
        <v>66</v>
      </c>
      <c r="C14" s="29">
        <v>2</v>
      </c>
    </row>
    <row r="15" spans="1:3" x14ac:dyDescent="0.25">
      <c r="A15" s="33"/>
      <c r="B15" s="30" t="s">
        <v>67</v>
      </c>
      <c r="C15" s="29">
        <v>1</v>
      </c>
    </row>
    <row r="16" spans="1:3" x14ac:dyDescent="0.25">
      <c r="A16" s="33"/>
      <c r="B16" s="30" t="s">
        <v>68</v>
      </c>
      <c r="C16" s="29">
        <v>0</v>
      </c>
    </row>
    <row r="17" spans="1:3" ht="30.75" customHeight="1" x14ac:dyDescent="0.25">
      <c r="A17" s="164" t="s">
        <v>69</v>
      </c>
      <c r="B17" s="25" t="s">
        <v>70</v>
      </c>
      <c r="C17" s="165"/>
    </row>
    <row r="18" spans="1:3" ht="27" customHeight="1" x14ac:dyDescent="0.25">
      <c r="A18" s="164"/>
      <c r="B18" s="32" t="s">
        <v>71</v>
      </c>
      <c r="C18" s="165"/>
    </row>
    <row r="19" spans="1:3" x14ac:dyDescent="0.25">
      <c r="A19" s="34"/>
      <c r="B19" s="28" t="s">
        <v>72</v>
      </c>
      <c r="C19" s="35">
        <v>1</v>
      </c>
    </row>
    <row r="20" spans="1:3" x14ac:dyDescent="0.25">
      <c r="A20" s="34"/>
      <c r="B20" s="28" t="s">
        <v>73</v>
      </c>
      <c r="C20" s="35">
        <v>0</v>
      </c>
    </row>
    <row r="21" spans="1:3" x14ac:dyDescent="0.25">
      <c r="A21" s="36" t="s">
        <v>74</v>
      </c>
      <c r="B21" s="23" t="s">
        <v>75</v>
      </c>
      <c r="C21" s="24">
        <f>C24+C28</f>
        <v>2</v>
      </c>
    </row>
    <row r="22" spans="1:3" ht="33.75" customHeight="1" x14ac:dyDescent="0.25">
      <c r="A22" s="160" t="s">
        <v>76</v>
      </c>
      <c r="B22" s="25" t="s">
        <v>77</v>
      </c>
      <c r="C22" s="162"/>
    </row>
    <row r="23" spans="1:3" ht="125.25" customHeight="1" x14ac:dyDescent="0.25">
      <c r="A23" s="161"/>
      <c r="B23" s="32" t="s">
        <v>113</v>
      </c>
      <c r="C23" s="163"/>
    </row>
    <row r="24" spans="1:3" x14ac:dyDescent="0.25">
      <c r="A24" s="37"/>
      <c r="B24" s="28" t="s">
        <v>78</v>
      </c>
      <c r="C24" s="29">
        <v>1</v>
      </c>
    </row>
    <row r="25" spans="1:3" x14ac:dyDescent="0.25">
      <c r="A25" s="37"/>
      <c r="B25" s="28" t="s">
        <v>79</v>
      </c>
      <c r="C25" s="29">
        <v>0</v>
      </c>
    </row>
    <row r="26" spans="1:3" ht="42.75" customHeight="1" x14ac:dyDescent="0.25">
      <c r="A26" s="160" t="s">
        <v>80</v>
      </c>
      <c r="B26" s="25" t="s">
        <v>81</v>
      </c>
      <c r="C26" s="162"/>
    </row>
    <row r="27" spans="1:3" ht="52.5" customHeight="1" x14ac:dyDescent="0.25">
      <c r="A27" s="161"/>
      <c r="B27" s="32" t="s">
        <v>82</v>
      </c>
      <c r="C27" s="163"/>
    </row>
    <row r="28" spans="1:3" ht="25.5" x14ac:dyDescent="0.25">
      <c r="A28" s="37"/>
      <c r="B28" s="28" t="s">
        <v>83</v>
      </c>
      <c r="C28" s="29">
        <v>1</v>
      </c>
    </row>
    <row r="29" spans="1:3" x14ac:dyDescent="0.25">
      <c r="A29" s="37"/>
      <c r="B29" s="28" t="s">
        <v>84</v>
      </c>
      <c r="C29" s="29">
        <v>0</v>
      </c>
    </row>
    <row r="30" spans="1:3" x14ac:dyDescent="0.25">
      <c r="A30" s="38"/>
      <c r="B30" s="39" t="s">
        <v>85</v>
      </c>
      <c r="C30" s="40">
        <f>C5+C21</f>
        <v>10</v>
      </c>
    </row>
    <row r="32" spans="1:3" x14ac:dyDescent="0.25">
      <c r="B32" s="19">
        <v>0.5</v>
      </c>
    </row>
  </sheetData>
  <mergeCells count="14">
    <mergeCell ref="A26:A27"/>
    <mergeCell ref="C26:C27"/>
    <mergeCell ref="A11:A12"/>
    <mergeCell ref="C11:C12"/>
    <mergeCell ref="A17:A18"/>
    <mergeCell ref="C17:C18"/>
    <mergeCell ref="A22:A23"/>
    <mergeCell ref="C22:C23"/>
    <mergeCell ref="A1:C1"/>
    <mergeCell ref="A3:A4"/>
    <mergeCell ref="B3:B4"/>
    <mergeCell ref="C3:C4"/>
    <mergeCell ref="A6:A7"/>
    <mergeCell ref="C6:C7"/>
  </mergeCells>
  <pageMargins left="0.70866141732283472" right="0.70866141732283472" top="0.35433070866141736" bottom="0.35433070866141736" header="0.31496062992125984" footer="0.31496062992125984"/>
  <pageSetup paperSize="9" scale="5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2"/>
  <sheetViews>
    <sheetView view="pageBreakPreview" zoomScale="85" zoomScaleNormal="100" zoomScaleSheetLayoutView="85" workbookViewId="0">
      <pane ySplit="7" topLeftCell="A8" activePane="bottomLeft" state="frozenSplit"/>
      <selection activeCell="G50" sqref="G50"/>
      <selection pane="bottomLeft" activeCell="C51" sqref="C51"/>
    </sheetView>
  </sheetViews>
  <sheetFormatPr defaultRowHeight="12.75" x14ac:dyDescent="0.2"/>
  <cols>
    <col min="1" max="1" width="4.28515625" style="63" customWidth="1"/>
    <col min="2" max="2" width="22.7109375" style="1" customWidth="1"/>
    <col min="3" max="3" width="40.28515625" style="1" customWidth="1"/>
    <col min="4" max="4" width="16.42578125" style="1" customWidth="1"/>
    <col min="5" max="5" width="20" style="1" customWidth="1"/>
    <col min="6" max="6" width="21.5703125" style="64" customWidth="1"/>
    <col min="7" max="7" width="12.85546875" style="64" customWidth="1"/>
    <col min="8" max="9" width="10.85546875" style="64" customWidth="1"/>
    <col min="10" max="10" width="9.85546875" style="64" customWidth="1"/>
    <col min="11" max="11" width="36.140625" style="69" customWidth="1"/>
    <col min="12" max="12" width="46" style="64" customWidth="1"/>
    <col min="13" max="13" width="9.140625" style="1"/>
    <col min="14" max="14" width="40" style="44" customWidth="1"/>
    <col min="15" max="16384" width="9.140625" style="1"/>
  </cols>
  <sheetData>
    <row r="1" spans="1:14" ht="24.75" customHeight="1" x14ac:dyDescent="0.2">
      <c r="A1" s="41" t="s">
        <v>86</v>
      </c>
      <c r="B1" s="42"/>
      <c r="C1" s="42"/>
      <c r="D1" s="42"/>
      <c r="E1" s="42"/>
      <c r="F1" s="42"/>
      <c r="G1" s="42"/>
      <c r="H1" s="42"/>
      <c r="I1" s="42"/>
      <c r="J1" s="42"/>
      <c r="K1" s="43"/>
      <c r="L1" s="42"/>
      <c r="M1" s="44"/>
      <c r="N1" s="1"/>
    </row>
    <row r="2" spans="1:14" ht="15" customHeight="1" x14ac:dyDescent="0.2">
      <c r="A2" s="45" t="s">
        <v>87</v>
      </c>
      <c r="B2" s="45"/>
      <c r="C2" s="46"/>
      <c r="D2" s="46"/>
      <c r="E2" s="46"/>
      <c r="F2" s="46"/>
      <c r="G2" s="46"/>
      <c r="H2" s="46"/>
      <c r="I2" s="46"/>
      <c r="J2" s="46"/>
      <c r="K2" s="47"/>
      <c r="L2" s="46"/>
      <c r="M2" s="44"/>
      <c r="N2" s="1"/>
    </row>
    <row r="3" spans="1:14" ht="57.75" customHeight="1" x14ac:dyDescent="0.2">
      <c r="A3" s="168" t="str">
        <f>'Методика II этап'!B7</f>
        <v>В целях оценки показателя учитывается публикация проекта решения об исполнении бюджета в полном объеме, включая текстовую часть и все приложения к нему. Публикация отдельных составляющих в целях оценки показателя не учитывается. Проект решения об исполнении бюджета и материалы к нему должны быть опубликованы в течение 10 рабочих дней после внесения проекта решения в представительный  орган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документ размещен позднее даты принятия решения об исполнении бюджета, оценка показателя принимает значение 0 баллов.</v>
      </c>
      <c r="B3" s="168"/>
      <c r="C3" s="168"/>
      <c r="D3" s="168"/>
      <c r="E3" s="168"/>
      <c r="F3" s="168"/>
      <c r="G3" s="168"/>
      <c r="H3" s="168"/>
      <c r="I3" s="168"/>
      <c r="J3" s="168"/>
      <c r="K3" s="168"/>
      <c r="L3" s="168"/>
      <c r="M3" s="44"/>
      <c r="N3" s="1"/>
    </row>
    <row r="4" spans="1:14" ht="64.5" customHeight="1" x14ac:dyDescent="0.2">
      <c r="A4" s="169" t="s">
        <v>52</v>
      </c>
      <c r="B4" s="138" t="s">
        <v>88</v>
      </c>
      <c r="C4" s="138" t="str">
        <f>'Методика II этап'!B6</f>
        <v>Опубликование проекта решения об исполнении бюджета муниципального образования за отчетный финансовый год на портале (сайте)</v>
      </c>
      <c r="D4" s="138" t="s">
        <v>89</v>
      </c>
      <c r="E4" s="169" t="s">
        <v>90</v>
      </c>
      <c r="F4" s="169" t="s">
        <v>91</v>
      </c>
      <c r="G4" s="169"/>
      <c r="H4" s="169"/>
      <c r="I4" s="169"/>
      <c r="J4" s="169"/>
      <c r="K4" s="169" t="s">
        <v>92</v>
      </c>
      <c r="L4" s="169" t="s">
        <v>93</v>
      </c>
      <c r="N4" s="48"/>
    </row>
    <row r="5" spans="1:14" s="49" customFormat="1" ht="40.5" x14ac:dyDescent="0.2">
      <c r="A5" s="169"/>
      <c r="B5" s="169" t="s">
        <v>94</v>
      </c>
      <c r="C5" s="137" t="str">
        <f>'Методика II этап'!B8</f>
        <v>Опубликован в структурированном виде с указанием полных или кратких наименований всех составляющих</v>
      </c>
      <c r="D5" s="167" t="s">
        <v>95</v>
      </c>
      <c r="E5" s="169"/>
      <c r="F5" s="166" t="s">
        <v>96</v>
      </c>
      <c r="G5" s="167" t="s">
        <v>97</v>
      </c>
      <c r="H5" s="167"/>
      <c r="I5" s="167"/>
      <c r="J5" s="166" t="s">
        <v>98</v>
      </c>
      <c r="K5" s="169"/>
      <c r="L5" s="169"/>
      <c r="N5" s="50"/>
    </row>
    <row r="6" spans="1:14" s="49" customFormat="1" ht="40.5" x14ac:dyDescent="0.2">
      <c r="A6" s="169"/>
      <c r="B6" s="169"/>
      <c r="C6" s="137" t="str">
        <f>'Методика II этап'!B9</f>
        <v>Опубликован, но не в структурированном виде и (или) без указания полных или кратких наименований всех составляющих</v>
      </c>
      <c r="D6" s="169"/>
      <c r="E6" s="169"/>
      <c r="F6" s="166"/>
      <c r="G6" s="167" t="s">
        <v>99</v>
      </c>
      <c r="H6" s="167" t="s">
        <v>100</v>
      </c>
      <c r="I6" s="167" t="s">
        <v>101</v>
      </c>
      <c r="J6" s="166"/>
      <c r="K6" s="169"/>
      <c r="L6" s="169"/>
      <c r="N6" s="50"/>
    </row>
    <row r="7" spans="1:14" s="49" customFormat="1" ht="13.5" x14ac:dyDescent="0.2">
      <c r="A7" s="169"/>
      <c r="B7" s="169"/>
      <c r="C7" s="137" t="str">
        <f>'Методика II этап'!B10</f>
        <v>Не опубликован</v>
      </c>
      <c r="D7" s="169"/>
      <c r="E7" s="169"/>
      <c r="F7" s="166"/>
      <c r="G7" s="167"/>
      <c r="H7" s="167"/>
      <c r="I7" s="167"/>
      <c r="J7" s="166"/>
      <c r="K7" s="169"/>
      <c r="L7" s="169"/>
      <c r="N7" s="50"/>
    </row>
    <row r="8" spans="1:14" s="56" customFormat="1" x14ac:dyDescent="0.2">
      <c r="A8" s="51"/>
      <c r="B8" s="13" t="s">
        <v>9</v>
      </c>
      <c r="C8" s="52"/>
      <c r="D8" s="53"/>
      <c r="E8" s="53"/>
      <c r="F8" s="54"/>
      <c r="G8" s="54"/>
      <c r="H8" s="54"/>
      <c r="I8" s="54"/>
      <c r="J8" s="54"/>
      <c r="K8" s="55"/>
      <c r="L8" s="55"/>
      <c r="N8" s="57"/>
    </row>
    <row r="9" spans="1:14" s="59" customFormat="1" ht="38.25" x14ac:dyDescent="0.2">
      <c r="A9" s="99">
        <v>1</v>
      </c>
      <c r="B9" s="100" t="s">
        <v>10</v>
      </c>
      <c r="C9" s="101" t="s">
        <v>59</v>
      </c>
      <c r="D9" s="102" t="s">
        <v>121</v>
      </c>
      <c r="E9" s="103"/>
      <c r="F9" s="104">
        <f>IF(C9=$C$5,4,IF(C9=$C$6,2,0))</f>
        <v>4</v>
      </c>
      <c r="G9" s="104"/>
      <c r="H9" s="104"/>
      <c r="I9" s="104"/>
      <c r="J9" s="104">
        <f>F9*(1-G9)*(1-H9)*(1-I9)</f>
        <v>4</v>
      </c>
      <c r="K9" s="115" t="s">
        <v>117</v>
      </c>
      <c r="L9" s="114" t="s">
        <v>122</v>
      </c>
    </row>
    <row r="10" spans="1:14" s="59" customFormat="1" ht="38.25" x14ac:dyDescent="0.2">
      <c r="A10" s="99">
        <v>2</v>
      </c>
      <c r="B10" s="100" t="s">
        <v>11</v>
      </c>
      <c r="C10" s="101" t="s">
        <v>59</v>
      </c>
      <c r="D10" s="102" t="s">
        <v>129</v>
      </c>
      <c r="E10" s="103"/>
      <c r="F10" s="104">
        <f>IF(C10=$C$5,4,IF(C10=$C$6,2,0))</f>
        <v>4</v>
      </c>
      <c r="G10" s="104"/>
      <c r="H10" s="104"/>
      <c r="I10" s="104"/>
      <c r="J10" s="104">
        <f>F10*(1-G10)*(1-H10)*(1-I10)</f>
        <v>4</v>
      </c>
      <c r="K10" s="115" t="s">
        <v>126</v>
      </c>
      <c r="L10" s="114"/>
    </row>
    <row r="11" spans="1:14" s="59" customFormat="1" ht="38.25" x14ac:dyDescent="0.2">
      <c r="A11" s="99">
        <v>3</v>
      </c>
      <c r="B11" s="100" t="s">
        <v>12</v>
      </c>
      <c r="C11" s="101" t="s">
        <v>59</v>
      </c>
      <c r="D11" s="102" t="s">
        <v>129</v>
      </c>
      <c r="E11" s="103"/>
      <c r="F11" s="104">
        <f>IF(C11=$C$5,4,IF(C11=$C$6,2,0))</f>
        <v>4</v>
      </c>
      <c r="G11" s="104"/>
      <c r="H11" s="104"/>
      <c r="I11" s="104"/>
      <c r="J11" s="104">
        <f t="shared" ref="J11:J51" si="0">F11*(1-G11)*(1-H11)*(1-I11)</f>
        <v>4</v>
      </c>
      <c r="K11" s="115" t="s">
        <v>130</v>
      </c>
      <c r="L11" s="114"/>
    </row>
    <row r="12" spans="1:14" s="59" customFormat="1" x14ac:dyDescent="0.2">
      <c r="A12" s="54"/>
      <c r="B12" s="13" t="s">
        <v>114</v>
      </c>
      <c r="C12" s="143"/>
      <c r="D12" s="144"/>
      <c r="E12" s="145"/>
      <c r="F12" s="74"/>
      <c r="G12" s="74"/>
      <c r="H12" s="74"/>
      <c r="I12" s="74"/>
      <c r="J12" s="74"/>
      <c r="K12" s="146"/>
      <c r="L12" s="147"/>
    </row>
    <row r="13" spans="1:14" s="59" customFormat="1" ht="51" x14ac:dyDescent="0.2">
      <c r="A13" s="99">
        <v>4</v>
      </c>
      <c r="B13" s="100" t="s">
        <v>115</v>
      </c>
      <c r="C13" s="101" t="s">
        <v>59</v>
      </c>
      <c r="D13" s="102" t="s">
        <v>121</v>
      </c>
      <c r="E13" s="118"/>
      <c r="F13" s="104">
        <f>IF(C13=$C$5,4,IF(C13=$C$6,2,0))</f>
        <v>4</v>
      </c>
      <c r="G13" s="104"/>
      <c r="H13" s="104"/>
      <c r="I13" s="104"/>
      <c r="J13" s="104">
        <f t="shared" si="0"/>
        <v>4</v>
      </c>
      <c r="K13" s="115" t="s">
        <v>138</v>
      </c>
      <c r="L13" s="114"/>
    </row>
    <row r="14" spans="1:14" s="59" customFormat="1" x14ac:dyDescent="0.2">
      <c r="A14" s="119"/>
      <c r="B14" s="13" t="s">
        <v>13</v>
      </c>
      <c r="C14" s="90"/>
      <c r="D14" s="53"/>
      <c r="E14" s="53"/>
      <c r="F14" s="74"/>
      <c r="G14" s="54"/>
      <c r="H14" s="54"/>
      <c r="I14" s="54"/>
      <c r="J14" s="74"/>
      <c r="K14" s="123"/>
      <c r="L14" s="55"/>
    </row>
    <row r="15" spans="1:14" s="59" customFormat="1" ht="38.25" x14ac:dyDescent="0.2">
      <c r="A15" s="99">
        <v>5</v>
      </c>
      <c r="B15" s="100" t="s">
        <v>14</v>
      </c>
      <c r="C15" s="101" t="s">
        <v>60</v>
      </c>
      <c r="D15" s="102" t="s">
        <v>129</v>
      </c>
      <c r="E15" s="129"/>
      <c r="F15" s="104">
        <f>IF(C15=$C$5,4,IF(C15=$C$6,2,0))</f>
        <v>2</v>
      </c>
      <c r="G15" s="104"/>
      <c r="H15" s="104"/>
      <c r="I15" s="104"/>
      <c r="J15" s="104">
        <f t="shared" si="0"/>
        <v>2</v>
      </c>
      <c r="K15" s="115" t="s">
        <v>144</v>
      </c>
      <c r="L15" s="128"/>
    </row>
    <row r="16" spans="1:14" s="59" customFormat="1" ht="51" x14ac:dyDescent="0.2">
      <c r="A16" s="99">
        <v>6</v>
      </c>
      <c r="B16" s="100" t="s">
        <v>15</v>
      </c>
      <c r="C16" s="101" t="s">
        <v>60</v>
      </c>
      <c r="D16" s="102" t="s">
        <v>129</v>
      </c>
      <c r="E16" s="103"/>
      <c r="F16" s="104">
        <f t="shared" ref="F16:F51" si="1">IF(C16=$C$5,4,IF(C16=$C$6,2,0))</f>
        <v>2</v>
      </c>
      <c r="G16" s="104"/>
      <c r="H16" s="104"/>
      <c r="I16" s="104"/>
      <c r="J16" s="104">
        <f t="shared" si="0"/>
        <v>2</v>
      </c>
      <c r="K16" s="115" t="s">
        <v>155</v>
      </c>
      <c r="L16" s="128"/>
    </row>
    <row r="17" spans="1:13" s="59" customFormat="1" ht="76.5" x14ac:dyDescent="0.2">
      <c r="A17" s="99">
        <v>7</v>
      </c>
      <c r="B17" s="100" t="s">
        <v>16</v>
      </c>
      <c r="C17" s="101" t="s">
        <v>59</v>
      </c>
      <c r="D17" s="102" t="s">
        <v>121</v>
      </c>
      <c r="E17" s="103"/>
      <c r="F17" s="104">
        <f t="shared" si="1"/>
        <v>4</v>
      </c>
      <c r="G17" s="104"/>
      <c r="H17" s="104"/>
      <c r="I17" s="104"/>
      <c r="J17" s="104">
        <f t="shared" si="0"/>
        <v>4</v>
      </c>
      <c r="K17" s="115" t="s">
        <v>158</v>
      </c>
      <c r="L17" s="128"/>
    </row>
    <row r="18" spans="1:13" s="59" customFormat="1" ht="102" x14ac:dyDescent="0.2">
      <c r="A18" s="99">
        <v>8</v>
      </c>
      <c r="B18" s="100" t="s">
        <v>17</v>
      </c>
      <c r="C18" s="101" t="s">
        <v>59</v>
      </c>
      <c r="D18" s="102" t="s">
        <v>121</v>
      </c>
      <c r="E18" s="103"/>
      <c r="F18" s="104">
        <f t="shared" si="1"/>
        <v>4</v>
      </c>
      <c r="G18" s="104"/>
      <c r="H18" s="104"/>
      <c r="I18" s="104"/>
      <c r="J18" s="104">
        <f t="shared" si="0"/>
        <v>4</v>
      </c>
      <c r="K18" s="115" t="s">
        <v>163</v>
      </c>
      <c r="L18" s="61"/>
      <c r="M18" s="62"/>
    </row>
    <row r="19" spans="1:13" s="59" customFormat="1" ht="38.25" x14ac:dyDescent="0.2">
      <c r="A19" s="99">
        <v>9</v>
      </c>
      <c r="B19" s="100" t="s">
        <v>18</v>
      </c>
      <c r="C19" s="101" t="s">
        <v>59</v>
      </c>
      <c r="D19" s="102" t="s">
        <v>121</v>
      </c>
      <c r="E19" s="103"/>
      <c r="F19" s="104">
        <f t="shared" si="1"/>
        <v>4</v>
      </c>
      <c r="G19" s="104"/>
      <c r="H19" s="104"/>
      <c r="I19" s="104"/>
      <c r="J19" s="104">
        <f t="shared" si="0"/>
        <v>4</v>
      </c>
      <c r="K19" s="115" t="s">
        <v>167</v>
      </c>
      <c r="L19" s="128"/>
    </row>
    <row r="20" spans="1:13" s="59" customFormat="1" ht="88.5" customHeight="1" x14ac:dyDescent="0.2">
      <c r="A20" s="99">
        <v>10</v>
      </c>
      <c r="B20" s="100" t="s">
        <v>19</v>
      </c>
      <c r="C20" s="101" t="s">
        <v>59</v>
      </c>
      <c r="D20" s="102" t="s">
        <v>129</v>
      </c>
      <c r="E20" s="103" t="s">
        <v>173</v>
      </c>
      <c r="F20" s="104">
        <f t="shared" si="1"/>
        <v>4</v>
      </c>
      <c r="G20" s="104"/>
      <c r="H20" s="104"/>
      <c r="I20" s="104"/>
      <c r="J20" s="104">
        <f t="shared" si="0"/>
        <v>4</v>
      </c>
      <c r="K20" s="115" t="s">
        <v>169</v>
      </c>
      <c r="L20" s="114"/>
    </row>
    <row r="21" spans="1:13" s="59" customFormat="1" ht="51" x14ac:dyDescent="0.2">
      <c r="A21" s="99">
        <v>11</v>
      </c>
      <c r="B21" s="100" t="s">
        <v>20</v>
      </c>
      <c r="C21" s="101" t="s">
        <v>61</v>
      </c>
      <c r="D21" s="102" t="s">
        <v>125</v>
      </c>
      <c r="E21" s="103"/>
      <c r="F21" s="104">
        <f t="shared" si="1"/>
        <v>0</v>
      </c>
      <c r="G21" s="104"/>
      <c r="H21" s="104"/>
      <c r="I21" s="104"/>
      <c r="J21" s="104">
        <f t="shared" si="0"/>
        <v>0</v>
      </c>
      <c r="K21" s="115" t="s">
        <v>175</v>
      </c>
      <c r="L21" s="128" t="s">
        <v>178</v>
      </c>
    </row>
    <row r="22" spans="1:13" s="59" customFormat="1" ht="38.25" x14ac:dyDescent="0.2">
      <c r="A22" s="99">
        <v>12</v>
      </c>
      <c r="B22" s="100" t="s">
        <v>21</v>
      </c>
      <c r="C22" s="101" t="s">
        <v>61</v>
      </c>
      <c r="D22" s="102"/>
      <c r="E22" s="103"/>
      <c r="F22" s="104">
        <f t="shared" si="1"/>
        <v>0</v>
      </c>
      <c r="G22" s="104"/>
      <c r="H22" s="104"/>
      <c r="I22" s="104"/>
      <c r="J22" s="104">
        <f t="shared" si="0"/>
        <v>0</v>
      </c>
      <c r="K22" s="115" t="s">
        <v>181</v>
      </c>
      <c r="L22" s="114" t="s">
        <v>183</v>
      </c>
    </row>
    <row r="23" spans="1:13" s="59" customFormat="1" ht="76.5" x14ac:dyDescent="0.2">
      <c r="A23" s="99">
        <v>13</v>
      </c>
      <c r="B23" s="100" t="s">
        <v>22</v>
      </c>
      <c r="C23" s="101" t="s">
        <v>60</v>
      </c>
      <c r="D23" s="102" t="s">
        <v>129</v>
      </c>
      <c r="E23" s="129"/>
      <c r="F23" s="104">
        <f t="shared" si="1"/>
        <v>2</v>
      </c>
      <c r="G23" s="104"/>
      <c r="H23" s="104"/>
      <c r="I23" s="104"/>
      <c r="J23" s="104">
        <f t="shared" si="0"/>
        <v>2</v>
      </c>
      <c r="K23" s="115" t="s">
        <v>187</v>
      </c>
      <c r="L23" s="114" t="s">
        <v>190</v>
      </c>
    </row>
    <row r="24" spans="1:13" s="59" customFormat="1" ht="63.75" x14ac:dyDescent="0.2">
      <c r="A24" s="99">
        <v>14</v>
      </c>
      <c r="B24" s="100" t="s">
        <v>23</v>
      </c>
      <c r="C24" s="101" t="s">
        <v>61</v>
      </c>
      <c r="D24" s="102"/>
      <c r="E24" s="103"/>
      <c r="F24" s="104">
        <f t="shared" si="1"/>
        <v>0</v>
      </c>
      <c r="G24" s="104"/>
      <c r="H24" s="104"/>
      <c r="I24" s="104"/>
      <c r="J24" s="104">
        <f t="shared" si="0"/>
        <v>0</v>
      </c>
      <c r="K24" s="115" t="s">
        <v>192</v>
      </c>
      <c r="L24" s="114" t="s">
        <v>198</v>
      </c>
    </row>
    <row r="25" spans="1:13" s="59" customFormat="1" ht="38.25" x14ac:dyDescent="0.2">
      <c r="A25" s="99">
        <v>15</v>
      </c>
      <c r="B25" s="100" t="s">
        <v>24</v>
      </c>
      <c r="C25" s="101" t="s">
        <v>59</v>
      </c>
      <c r="D25" s="102" t="s">
        <v>121</v>
      </c>
      <c r="E25" s="129"/>
      <c r="F25" s="104">
        <f t="shared" si="1"/>
        <v>4</v>
      </c>
      <c r="G25" s="104"/>
      <c r="H25" s="104"/>
      <c r="I25" s="104"/>
      <c r="J25" s="104">
        <f t="shared" si="0"/>
        <v>4</v>
      </c>
      <c r="K25" s="115" t="s">
        <v>200</v>
      </c>
      <c r="L25" s="114"/>
    </row>
    <row r="26" spans="1:13" s="59" customFormat="1" ht="38.25" x14ac:dyDescent="0.2">
      <c r="A26" s="99">
        <v>16</v>
      </c>
      <c r="B26" s="106" t="s">
        <v>25</v>
      </c>
      <c r="C26" s="101" t="s">
        <v>60</v>
      </c>
      <c r="D26" s="102" t="s">
        <v>129</v>
      </c>
      <c r="E26" s="129"/>
      <c r="F26" s="104">
        <f t="shared" si="1"/>
        <v>2</v>
      </c>
      <c r="G26" s="104"/>
      <c r="H26" s="104"/>
      <c r="I26" s="104"/>
      <c r="J26" s="104">
        <f t="shared" si="0"/>
        <v>2</v>
      </c>
      <c r="K26" s="115" t="s">
        <v>205</v>
      </c>
      <c r="L26" s="128"/>
    </row>
    <row r="27" spans="1:13" s="59" customFormat="1" ht="38.25" x14ac:dyDescent="0.2">
      <c r="A27" s="99">
        <v>17</v>
      </c>
      <c r="B27" s="100" t="s">
        <v>26</v>
      </c>
      <c r="C27" s="101" t="s">
        <v>59</v>
      </c>
      <c r="D27" s="102" t="s">
        <v>121</v>
      </c>
      <c r="E27" s="103"/>
      <c r="F27" s="104">
        <f t="shared" si="1"/>
        <v>4</v>
      </c>
      <c r="G27" s="104"/>
      <c r="H27" s="104"/>
      <c r="I27" s="104"/>
      <c r="J27" s="104">
        <f t="shared" si="0"/>
        <v>4</v>
      </c>
      <c r="K27" s="115" t="s">
        <v>209</v>
      </c>
      <c r="L27" s="114"/>
    </row>
    <row r="28" spans="1:13" s="59" customFormat="1" ht="51" x14ac:dyDescent="0.2">
      <c r="A28" s="99">
        <v>18</v>
      </c>
      <c r="B28" s="100" t="s">
        <v>27</v>
      </c>
      <c r="C28" s="101" t="s">
        <v>59</v>
      </c>
      <c r="D28" s="102" t="s">
        <v>129</v>
      </c>
      <c r="E28" s="103"/>
      <c r="F28" s="104">
        <f t="shared" si="1"/>
        <v>4</v>
      </c>
      <c r="G28" s="104"/>
      <c r="H28" s="104"/>
      <c r="I28" s="104"/>
      <c r="J28" s="104">
        <f t="shared" si="0"/>
        <v>4</v>
      </c>
      <c r="K28" s="115" t="s">
        <v>215</v>
      </c>
      <c r="L28" s="114"/>
    </row>
    <row r="29" spans="1:13" s="59" customFormat="1" ht="76.5" x14ac:dyDescent="0.2">
      <c r="A29" s="99">
        <v>19</v>
      </c>
      <c r="B29" s="100" t="s">
        <v>28</v>
      </c>
      <c r="C29" s="101" t="s">
        <v>59</v>
      </c>
      <c r="D29" s="102" t="s">
        <v>129</v>
      </c>
      <c r="E29" s="102"/>
      <c r="F29" s="104">
        <f t="shared" si="1"/>
        <v>4</v>
      </c>
      <c r="G29" s="104"/>
      <c r="H29" s="104"/>
      <c r="I29" s="104"/>
      <c r="J29" s="104">
        <f t="shared" si="0"/>
        <v>4</v>
      </c>
      <c r="K29" s="115" t="s">
        <v>220</v>
      </c>
      <c r="L29" s="114"/>
    </row>
    <row r="30" spans="1:13" s="59" customFormat="1" ht="63.75" x14ac:dyDescent="0.2">
      <c r="A30" s="99">
        <v>20</v>
      </c>
      <c r="B30" s="100" t="s">
        <v>29</v>
      </c>
      <c r="C30" s="101" t="s">
        <v>60</v>
      </c>
      <c r="D30" s="102" t="s">
        <v>129</v>
      </c>
      <c r="E30" s="103"/>
      <c r="F30" s="104">
        <f t="shared" si="1"/>
        <v>2</v>
      </c>
      <c r="G30" s="104"/>
      <c r="H30" s="104"/>
      <c r="I30" s="104"/>
      <c r="J30" s="104">
        <f t="shared" si="0"/>
        <v>2</v>
      </c>
      <c r="K30" s="115" t="s">
        <v>224</v>
      </c>
      <c r="L30" s="114"/>
    </row>
    <row r="31" spans="1:13" s="59" customFormat="1" ht="102" x14ac:dyDescent="0.2">
      <c r="A31" s="99">
        <v>21</v>
      </c>
      <c r="B31" s="100" t="s">
        <v>30</v>
      </c>
      <c r="C31" s="101" t="s">
        <v>60</v>
      </c>
      <c r="D31" s="102" t="s">
        <v>129</v>
      </c>
      <c r="E31" s="103" t="s">
        <v>234</v>
      </c>
      <c r="F31" s="104">
        <f t="shared" si="1"/>
        <v>2</v>
      </c>
      <c r="G31" s="104"/>
      <c r="H31" s="104">
        <v>0.5</v>
      </c>
      <c r="I31" s="104"/>
      <c r="J31" s="104">
        <f t="shared" si="0"/>
        <v>1</v>
      </c>
      <c r="K31" s="115" t="s">
        <v>229</v>
      </c>
      <c r="L31" s="58"/>
    </row>
    <row r="32" spans="1:13" s="59" customFormat="1" ht="38.25" x14ac:dyDescent="0.2">
      <c r="A32" s="99">
        <v>22</v>
      </c>
      <c r="B32" s="100" t="s">
        <v>31</v>
      </c>
      <c r="C32" s="101" t="s">
        <v>59</v>
      </c>
      <c r="D32" s="102" t="s">
        <v>238</v>
      </c>
      <c r="E32" s="102"/>
      <c r="F32" s="104">
        <f t="shared" si="1"/>
        <v>4</v>
      </c>
      <c r="G32" s="104"/>
      <c r="H32" s="104"/>
      <c r="I32" s="104"/>
      <c r="J32" s="104">
        <f t="shared" si="0"/>
        <v>4</v>
      </c>
      <c r="K32" s="115" t="s">
        <v>236</v>
      </c>
      <c r="L32" s="114"/>
    </row>
    <row r="33" spans="1:12" s="59" customFormat="1" ht="89.25" x14ac:dyDescent="0.2">
      <c r="A33" s="99">
        <v>23</v>
      </c>
      <c r="B33" s="100" t="s">
        <v>32</v>
      </c>
      <c r="C33" s="101" t="s">
        <v>60</v>
      </c>
      <c r="D33" s="108" t="s">
        <v>129</v>
      </c>
      <c r="E33" s="102"/>
      <c r="F33" s="104">
        <f t="shared" si="1"/>
        <v>2</v>
      </c>
      <c r="G33" s="104"/>
      <c r="H33" s="104"/>
      <c r="I33" s="104">
        <v>0.5</v>
      </c>
      <c r="J33" s="104">
        <f t="shared" si="0"/>
        <v>1</v>
      </c>
      <c r="K33" s="115" t="s">
        <v>241</v>
      </c>
      <c r="L33" s="114" t="s">
        <v>246</v>
      </c>
    </row>
    <row r="34" spans="1:12" s="59" customFormat="1" ht="38.25" x14ac:dyDescent="0.2">
      <c r="A34" s="99">
        <v>24</v>
      </c>
      <c r="B34" s="100" t="s">
        <v>33</v>
      </c>
      <c r="C34" s="101" t="s">
        <v>59</v>
      </c>
      <c r="D34" s="108" t="s">
        <v>121</v>
      </c>
      <c r="E34" s="102"/>
      <c r="F34" s="104">
        <f t="shared" si="1"/>
        <v>4</v>
      </c>
      <c r="G34" s="104"/>
      <c r="H34" s="104"/>
      <c r="I34" s="104"/>
      <c r="J34" s="104">
        <f t="shared" si="0"/>
        <v>4</v>
      </c>
      <c r="K34" s="115" t="s">
        <v>248</v>
      </c>
      <c r="L34" s="114"/>
    </row>
    <row r="35" spans="1:12" s="59" customFormat="1" ht="38.25" x14ac:dyDescent="0.2">
      <c r="A35" s="99">
        <v>25</v>
      </c>
      <c r="B35" s="100" t="s">
        <v>34</v>
      </c>
      <c r="C35" s="101" t="s">
        <v>59</v>
      </c>
      <c r="D35" s="102" t="s">
        <v>238</v>
      </c>
      <c r="E35" s="102"/>
      <c r="F35" s="104">
        <f t="shared" si="1"/>
        <v>4</v>
      </c>
      <c r="G35" s="104"/>
      <c r="H35" s="104"/>
      <c r="I35" s="104"/>
      <c r="J35" s="104">
        <f t="shared" si="0"/>
        <v>4</v>
      </c>
      <c r="K35" s="115" t="s">
        <v>252</v>
      </c>
      <c r="L35" s="128"/>
    </row>
    <row r="36" spans="1:12" s="59" customFormat="1" ht="38.25" x14ac:dyDescent="0.2">
      <c r="A36" s="99">
        <v>26</v>
      </c>
      <c r="B36" s="100" t="s">
        <v>35</v>
      </c>
      <c r="C36" s="101" t="s">
        <v>59</v>
      </c>
      <c r="D36" s="108" t="s">
        <v>121</v>
      </c>
      <c r="E36" s="103"/>
      <c r="F36" s="104">
        <f t="shared" si="1"/>
        <v>4</v>
      </c>
      <c r="G36" s="104"/>
      <c r="H36" s="104"/>
      <c r="I36" s="104"/>
      <c r="J36" s="104">
        <f t="shared" si="0"/>
        <v>4</v>
      </c>
      <c r="K36" s="115" t="s">
        <v>256</v>
      </c>
      <c r="L36" s="114"/>
    </row>
    <row r="37" spans="1:12" s="59" customFormat="1" ht="38.25" x14ac:dyDescent="0.2">
      <c r="A37" s="99">
        <v>27</v>
      </c>
      <c r="B37" s="100" t="s">
        <v>36</v>
      </c>
      <c r="C37" s="101" t="s">
        <v>59</v>
      </c>
      <c r="D37" s="108" t="s">
        <v>121</v>
      </c>
      <c r="E37" s="103"/>
      <c r="F37" s="104">
        <f t="shared" si="1"/>
        <v>4</v>
      </c>
      <c r="G37" s="104"/>
      <c r="H37" s="104"/>
      <c r="I37" s="104"/>
      <c r="J37" s="104">
        <f t="shared" si="0"/>
        <v>4</v>
      </c>
      <c r="K37" s="115" t="s">
        <v>261</v>
      </c>
      <c r="L37" s="114"/>
    </row>
    <row r="38" spans="1:12" s="59" customFormat="1" ht="38.25" x14ac:dyDescent="0.2">
      <c r="A38" s="99">
        <v>28</v>
      </c>
      <c r="B38" s="100" t="s">
        <v>37</v>
      </c>
      <c r="C38" s="101" t="s">
        <v>59</v>
      </c>
      <c r="D38" s="108" t="s">
        <v>121</v>
      </c>
      <c r="E38" s="103"/>
      <c r="F38" s="104">
        <f t="shared" si="1"/>
        <v>4</v>
      </c>
      <c r="G38" s="104"/>
      <c r="H38" s="104"/>
      <c r="I38" s="104"/>
      <c r="J38" s="104">
        <f t="shared" si="0"/>
        <v>4</v>
      </c>
      <c r="K38" s="115" t="s">
        <v>265</v>
      </c>
      <c r="L38" s="128"/>
    </row>
    <row r="39" spans="1:12" s="59" customFormat="1" ht="76.5" x14ac:dyDescent="0.2">
      <c r="A39" s="99">
        <v>29</v>
      </c>
      <c r="B39" s="100" t="s">
        <v>38</v>
      </c>
      <c r="C39" s="101" t="s">
        <v>60</v>
      </c>
      <c r="D39" s="108" t="s">
        <v>129</v>
      </c>
      <c r="E39" s="103"/>
      <c r="F39" s="104">
        <f t="shared" si="1"/>
        <v>2</v>
      </c>
      <c r="G39" s="104"/>
      <c r="H39" s="104"/>
      <c r="I39" s="104"/>
      <c r="J39" s="104">
        <f t="shared" si="0"/>
        <v>2</v>
      </c>
      <c r="K39" s="115" t="s">
        <v>273</v>
      </c>
      <c r="L39" s="114" t="s">
        <v>274</v>
      </c>
    </row>
    <row r="40" spans="1:12" s="59" customFormat="1" ht="38.25" x14ac:dyDescent="0.2">
      <c r="A40" s="108">
        <v>30</v>
      </c>
      <c r="B40" s="100" t="s">
        <v>39</v>
      </c>
      <c r="C40" s="101" t="s">
        <v>59</v>
      </c>
      <c r="D40" s="108" t="s">
        <v>129</v>
      </c>
      <c r="E40" s="103"/>
      <c r="F40" s="104">
        <f t="shared" si="1"/>
        <v>4</v>
      </c>
      <c r="G40" s="104"/>
      <c r="H40" s="104"/>
      <c r="I40" s="104"/>
      <c r="J40" s="104">
        <f t="shared" si="0"/>
        <v>4</v>
      </c>
      <c r="K40" s="115" t="s">
        <v>276</v>
      </c>
      <c r="L40" s="114"/>
    </row>
    <row r="41" spans="1:12" s="59" customFormat="1" ht="38.25" x14ac:dyDescent="0.2">
      <c r="A41" s="108">
        <v>31</v>
      </c>
      <c r="B41" s="100" t="s">
        <v>40</v>
      </c>
      <c r="C41" s="101" t="s">
        <v>59</v>
      </c>
      <c r="D41" s="108" t="s">
        <v>129</v>
      </c>
      <c r="E41" s="103"/>
      <c r="F41" s="104">
        <f t="shared" si="1"/>
        <v>4</v>
      </c>
      <c r="G41" s="104"/>
      <c r="H41" s="104"/>
      <c r="I41" s="104"/>
      <c r="J41" s="104">
        <f t="shared" si="0"/>
        <v>4</v>
      </c>
      <c r="K41" s="115" t="s">
        <v>281</v>
      </c>
      <c r="L41" s="114"/>
    </row>
    <row r="42" spans="1:12" s="59" customFormat="1" ht="38.25" x14ac:dyDescent="0.2">
      <c r="A42" s="108">
        <v>32</v>
      </c>
      <c r="B42" s="100" t="s">
        <v>41</v>
      </c>
      <c r="C42" s="101" t="s">
        <v>59</v>
      </c>
      <c r="D42" s="108" t="s">
        <v>121</v>
      </c>
      <c r="E42" s="103"/>
      <c r="F42" s="104">
        <f t="shared" si="1"/>
        <v>4</v>
      </c>
      <c r="G42" s="104"/>
      <c r="H42" s="104"/>
      <c r="I42" s="104"/>
      <c r="J42" s="104">
        <f t="shared" si="0"/>
        <v>4</v>
      </c>
      <c r="K42" s="115" t="s">
        <v>285</v>
      </c>
      <c r="L42" s="114"/>
    </row>
    <row r="43" spans="1:12" s="59" customFormat="1" ht="38.25" x14ac:dyDescent="0.2">
      <c r="A43" s="108">
        <v>33</v>
      </c>
      <c r="B43" s="100" t="s">
        <v>42</v>
      </c>
      <c r="C43" s="101" t="s">
        <v>59</v>
      </c>
      <c r="D43" s="108" t="s">
        <v>129</v>
      </c>
      <c r="E43" s="103"/>
      <c r="F43" s="104">
        <f t="shared" si="1"/>
        <v>4</v>
      </c>
      <c r="G43" s="104"/>
      <c r="H43" s="104"/>
      <c r="I43" s="104"/>
      <c r="J43" s="104">
        <f t="shared" si="0"/>
        <v>4</v>
      </c>
      <c r="K43" s="115" t="s">
        <v>291</v>
      </c>
      <c r="L43" s="114"/>
    </row>
    <row r="44" spans="1:12" s="59" customFormat="1" ht="63.75" x14ac:dyDescent="0.2">
      <c r="A44" s="108">
        <v>34</v>
      </c>
      <c r="B44" s="100" t="s">
        <v>43</v>
      </c>
      <c r="C44" s="101" t="s">
        <v>59</v>
      </c>
      <c r="D44" s="102" t="s">
        <v>121</v>
      </c>
      <c r="E44" s="103"/>
      <c r="F44" s="104">
        <f t="shared" si="1"/>
        <v>4</v>
      </c>
      <c r="G44" s="104"/>
      <c r="H44" s="104"/>
      <c r="I44" s="104"/>
      <c r="J44" s="104">
        <f t="shared" si="0"/>
        <v>4</v>
      </c>
      <c r="K44" s="115" t="s">
        <v>296</v>
      </c>
      <c r="L44" s="128"/>
    </row>
    <row r="45" spans="1:12" s="59" customFormat="1" ht="63.75" x14ac:dyDescent="0.2">
      <c r="A45" s="108">
        <v>35</v>
      </c>
      <c r="B45" s="100" t="s">
        <v>44</v>
      </c>
      <c r="C45" s="101" t="s">
        <v>60</v>
      </c>
      <c r="D45" s="102" t="s">
        <v>129</v>
      </c>
      <c r="E45" s="103"/>
      <c r="F45" s="104">
        <f t="shared" si="1"/>
        <v>2</v>
      </c>
      <c r="G45" s="104"/>
      <c r="H45" s="104"/>
      <c r="I45" s="104"/>
      <c r="J45" s="104">
        <f t="shared" si="0"/>
        <v>2</v>
      </c>
      <c r="K45" s="115" t="s">
        <v>300</v>
      </c>
      <c r="L45" s="114" t="s">
        <v>299</v>
      </c>
    </row>
    <row r="46" spans="1:12" s="59" customFormat="1" ht="38.25" x14ac:dyDescent="0.2">
      <c r="A46" s="108">
        <v>36</v>
      </c>
      <c r="B46" s="100" t="s">
        <v>45</v>
      </c>
      <c r="C46" s="101" t="s">
        <v>59</v>
      </c>
      <c r="D46" s="108" t="s">
        <v>121</v>
      </c>
      <c r="E46" s="103"/>
      <c r="F46" s="104">
        <f t="shared" si="1"/>
        <v>4</v>
      </c>
      <c r="G46" s="104"/>
      <c r="H46" s="104"/>
      <c r="I46" s="104"/>
      <c r="J46" s="104">
        <f t="shared" si="0"/>
        <v>4</v>
      </c>
      <c r="K46" s="115" t="s">
        <v>308</v>
      </c>
      <c r="L46" s="114"/>
    </row>
    <row r="47" spans="1:12" s="59" customFormat="1" ht="63.75" x14ac:dyDescent="0.2">
      <c r="A47" s="108">
        <v>37</v>
      </c>
      <c r="B47" s="100" t="s">
        <v>46</v>
      </c>
      <c r="C47" s="101" t="s">
        <v>60</v>
      </c>
      <c r="D47" s="102" t="s">
        <v>125</v>
      </c>
      <c r="E47" s="103"/>
      <c r="F47" s="104">
        <f t="shared" si="1"/>
        <v>2</v>
      </c>
      <c r="G47" s="104">
        <v>0.5</v>
      </c>
      <c r="H47" s="104"/>
      <c r="I47" s="104"/>
      <c r="J47" s="104">
        <f t="shared" si="0"/>
        <v>1</v>
      </c>
      <c r="K47" s="115" t="s">
        <v>314</v>
      </c>
      <c r="L47" s="114"/>
    </row>
    <row r="48" spans="1:12" s="59" customFormat="1" ht="63.75" x14ac:dyDescent="0.2">
      <c r="A48" s="108">
        <v>38</v>
      </c>
      <c r="B48" s="100" t="s">
        <v>47</v>
      </c>
      <c r="C48" s="101" t="s">
        <v>59</v>
      </c>
      <c r="D48" s="102" t="s">
        <v>129</v>
      </c>
      <c r="E48" s="103"/>
      <c r="F48" s="104">
        <f t="shared" si="1"/>
        <v>4</v>
      </c>
      <c r="G48" s="104"/>
      <c r="H48" s="104"/>
      <c r="I48" s="104"/>
      <c r="J48" s="104">
        <f t="shared" si="0"/>
        <v>4</v>
      </c>
      <c r="K48" s="115" t="s">
        <v>318</v>
      </c>
      <c r="L48" s="114"/>
    </row>
    <row r="49" spans="1:12" s="59" customFormat="1" ht="38.25" x14ac:dyDescent="0.2">
      <c r="A49" s="108">
        <v>39</v>
      </c>
      <c r="B49" s="100" t="s">
        <v>48</v>
      </c>
      <c r="C49" s="101" t="s">
        <v>59</v>
      </c>
      <c r="D49" s="108" t="s">
        <v>121</v>
      </c>
      <c r="E49" s="103"/>
      <c r="F49" s="104">
        <f t="shared" si="1"/>
        <v>4</v>
      </c>
      <c r="G49" s="104"/>
      <c r="H49" s="104"/>
      <c r="I49" s="104"/>
      <c r="J49" s="104">
        <f t="shared" si="0"/>
        <v>4</v>
      </c>
      <c r="K49" s="115" t="s">
        <v>324</v>
      </c>
      <c r="L49" s="114"/>
    </row>
    <row r="50" spans="1:12" s="59" customFormat="1" ht="38.25" x14ac:dyDescent="0.2">
      <c r="A50" s="108">
        <v>40</v>
      </c>
      <c r="B50" s="100" t="s">
        <v>49</v>
      </c>
      <c r="C50" s="101" t="s">
        <v>59</v>
      </c>
      <c r="D50" s="108" t="s">
        <v>129</v>
      </c>
      <c r="E50" s="103"/>
      <c r="F50" s="104">
        <f t="shared" si="1"/>
        <v>4</v>
      </c>
      <c r="G50" s="104"/>
      <c r="H50" s="104"/>
      <c r="I50" s="104"/>
      <c r="J50" s="104">
        <f t="shared" si="0"/>
        <v>4</v>
      </c>
      <c r="K50" s="115" t="s">
        <v>327</v>
      </c>
      <c r="L50" s="128"/>
    </row>
    <row r="51" spans="1:12" s="59" customFormat="1" ht="38.25" x14ac:dyDescent="0.2">
      <c r="A51" s="108">
        <v>41</v>
      </c>
      <c r="B51" s="100" t="s">
        <v>50</v>
      </c>
      <c r="C51" s="101" t="s">
        <v>59</v>
      </c>
      <c r="D51" s="108" t="s">
        <v>121</v>
      </c>
      <c r="E51" s="103"/>
      <c r="F51" s="104">
        <f t="shared" si="1"/>
        <v>4</v>
      </c>
      <c r="G51" s="104"/>
      <c r="H51" s="104"/>
      <c r="I51" s="104"/>
      <c r="J51" s="104">
        <f t="shared" si="0"/>
        <v>4</v>
      </c>
      <c r="K51" s="115" t="s">
        <v>331</v>
      </c>
      <c r="L51" s="114"/>
    </row>
    <row r="54" spans="1:12" x14ac:dyDescent="0.2">
      <c r="A54" s="65"/>
      <c r="B54" s="66"/>
      <c r="C54" s="66"/>
      <c r="D54" s="66"/>
      <c r="E54" s="66"/>
      <c r="F54" s="67"/>
      <c r="G54" s="67"/>
      <c r="H54" s="67"/>
      <c r="I54" s="67"/>
      <c r="J54" s="67"/>
      <c r="K54" s="68"/>
      <c r="L54" s="67"/>
    </row>
    <row r="58" spans="1:12" x14ac:dyDescent="0.2">
      <c r="A58" s="65"/>
      <c r="B58" s="66"/>
      <c r="C58" s="66"/>
      <c r="D58" s="66"/>
      <c r="E58" s="66"/>
      <c r="F58" s="67"/>
      <c r="G58" s="67"/>
      <c r="H58" s="67"/>
      <c r="I58" s="67"/>
      <c r="J58" s="67"/>
      <c r="K58" s="68"/>
      <c r="L58" s="67"/>
    </row>
    <row r="61" spans="1:12" x14ac:dyDescent="0.2">
      <c r="A61" s="65"/>
      <c r="B61" s="66"/>
      <c r="C61" s="66"/>
      <c r="D61" s="66"/>
      <c r="E61" s="66"/>
      <c r="F61" s="67"/>
      <c r="G61" s="67"/>
      <c r="H61" s="67"/>
      <c r="I61" s="67"/>
      <c r="J61" s="67"/>
      <c r="K61" s="68"/>
      <c r="L61" s="67"/>
    </row>
    <row r="65" spans="1:12" x14ac:dyDescent="0.2">
      <c r="A65" s="65"/>
      <c r="B65" s="66"/>
      <c r="C65" s="66"/>
      <c r="D65" s="66"/>
      <c r="E65" s="66"/>
      <c r="F65" s="67"/>
      <c r="G65" s="67"/>
      <c r="H65" s="67"/>
      <c r="I65" s="67"/>
      <c r="J65" s="67"/>
      <c r="K65" s="68"/>
      <c r="L65" s="67"/>
    </row>
    <row r="68" spans="1:12" x14ac:dyDescent="0.2">
      <c r="A68" s="65"/>
      <c r="B68" s="66"/>
      <c r="C68" s="66"/>
      <c r="D68" s="66"/>
      <c r="E68" s="66"/>
      <c r="F68" s="67"/>
      <c r="G68" s="67"/>
      <c r="H68" s="67"/>
      <c r="I68" s="67"/>
      <c r="J68" s="67"/>
      <c r="K68" s="68"/>
      <c r="L68" s="67"/>
    </row>
    <row r="72" spans="1:12" x14ac:dyDescent="0.2">
      <c r="A72" s="65"/>
      <c r="B72" s="66"/>
      <c r="C72" s="66"/>
      <c r="D72" s="66"/>
      <c r="E72" s="66"/>
      <c r="F72" s="67"/>
      <c r="G72" s="67"/>
      <c r="H72" s="67"/>
      <c r="I72" s="67"/>
      <c r="J72" s="67"/>
      <c r="K72" s="68"/>
      <c r="L72" s="67"/>
    </row>
  </sheetData>
  <mergeCells count="14">
    <mergeCell ref="J5:J7"/>
    <mergeCell ref="G6:G7"/>
    <mergeCell ref="H6:H7"/>
    <mergeCell ref="I6:I7"/>
    <mergeCell ref="A3:L3"/>
    <mergeCell ref="A4:A7"/>
    <mergeCell ref="E4:E7"/>
    <mergeCell ref="F4:J4"/>
    <mergeCell ref="K4:K7"/>
    <mergeCell ref="L4:L7"/>
    <mergeCell ref="B5:B7"/>
    <mergeCell ref="D5:D7"/>
    <mergeCell ref="F5:F7"/>
    <mergeCell ref="G5:I5"/>
  </mergeCells>
  <dataValidations count="1">
    <dataValidation type="list" allowBlank="1" showInputMessage="1" showErrorMessage="1" sqref="C15:C51 C9:C13">
      <formula1>Выбор_1.1</formula1>
    </dataValidation>
  </dataValidations>
  <printOptions horizontalCentered="1"/>
  <pageMargins left="0.19685039370078741" right="0.19685039370078741" top="0.35433070866141736" bottom="0.35433070866141736" header="0" footer="0"/>
  <pageSetup paperSize="9" scale="57"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'Методика II этап'!$B$32</xm:f>
          </x14:formula1>
          <xm:sqref>G9:I13 G15:I51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81"/>
  <sheetViews>
    <sheetView view="pageBreakPreview" zoomScale="85" zoomScaleNormal="100" zoomScaleSheetLayoutView="85" workbookViewId="0">
      <pane ySplit="8" topLeftCell="A9" activePane="bottomLeft" state="frozenSplit"/>
      <selection activeCell="G50" sqref="G50"/>
      <selection pane="bottomLeft" activeCell="I52" sqref="I52"/>
    </sheetView>
  </sheetViews>
  <sheetFormatPr defaultRowHeight="12.75" x14ac:dyDescent="0.2"/>
  <cols>
    <col min="1" max="1" width="3.85546875" style="63" customWidth="1"/>
    <col min="2" max="2" width="23.28515625" style="1" customWidth="1"/>
    <col min="3" max="3" width="55.140625" style="64" customWidth="1"/>
    <col min="4" max="4" width="25.28515625" style="64" customWidth="1"/>
    <col min="5" max="5" width="11" style="64" customWidth="1"/>
    <col min="6" max="6" width="10.42578125" style="64" customWidth="1"/>
    <col min="7" max="7" width="10.42578125" style="1" customWidth="1"/>
    <col min="8" max="8" width="9.140625" style="1"/>
    <col min="9" max="9" width="49.7109375" style="1" customWidth="1"/>
    <col min="10" max="10" width="71.42578125" style="1" customWidth="1"/>
    <col min="11" max="11" width="72.85546875" style="1" customWidth="1"/>
    <col min="12" max="16384" width="9.140625" style="1"/>
  </cols>
  <sheetData>
    <row r="1" spans="1:10" ht="17.25" customHeight="1" x14ac:dyDescent="0.25">
      <c r="A1" s="41" t="s">
        <v>102</v>
      </c>
      <c r="B1" s="43"/>
      <c r="C1" s="43"/>
      <c r="D1" s="43"/>
      <c r="E1" s="43"/>
      <c r="F1" s="43"/>
      <c r="G1" s="43"/>
      <c r="H1" s="43"/>
      <c r="I1" s="19"/>
    </row>
    <row r="2" spans="1:10" ht="16.5" customHeight="1" x14ac:dyDescent="0.2">
      <c r="A2" s="45" t="s">
        <v>87</v>
      </c>
      <c r="B2" s="70"/>
      <c r="C2" s="47"/>
      <c r="D2" s="47"/>
      <c r="E2" s="47"/>
      <c r="F2" s="46"/>
    </row>
    <row r="3" spans="1:10" ht="145.5" customHeight="1" x14ac:dyDescent="0.2">
      <c r="A3" s="170" t="str">
        <f>'Методика II этап'!B12</f>
        <v xml:space="preserve">В целях оценки показателя учитывается публикация информации в виде брошюр (презентаций), либо в виде отдельных сведений, опубликованных на портале (сайте). 
В том числе, должна быть представлена следующая информация:
1) сведения о прогнозируемых и фактических значениях основных показателей социально- экономического развития муниципального образования за отчетный финансовый год (в том числе,сведения о показателях, характеризующих объемы производства, численность и состав населения и т.д.);
2) исполнение плана по доходам в разрезе видов доходов с объяснениями причин отклонения (в случае их наличия);
3)исполнение плана по расходам по разделам и подразделам классификации расходов бюджета с объяснениями причин отклонения (в случае их наличия);
4) сведения о реализуемых в отчетном финансовом году муниципальных программах и достигнутых показателях в увязке с объемами бюджетных расходов, направленных на их достижение;   
5) сведения о выполнении обязательств по финансированию социально-значимых проектов за счет бюджета муниципального образования за отчетный финансовый год или об отсутствии таких проектов;                                                                                                                                                                         
6) сведения об объеме муниципального долга (об отсутствии муниципального долга) по состоянию на начало и на конец отчетного года;
7) контактная информациядля обратной связи с гражданами.
Бюджет для граждан, разработанный на основе решения об исполнении бюджета, должен быть опубликован в течение 10  рабочих дней после принятия решения об исполнении бюджета муниципального образования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70"/>
      <c r="C3" s="170"/>
      <c r="D3" s="170"/>
      <c r="E3" s="170"/>
      <c r="F3" s="170"/>
      <c r="G3" s="170"/>
      <c r="H3" s="170"/>
      <c r="I3" s="170"/>
      <c r="J3" s="170"/>
    </row>
    <row r="4" spans="1:10" ht="51" customHeight="1" x14ac:dyDescent="0.2">
      <c r="A4" s="169" t="s">
        <v>52</v>
      </c>
      <c r="B4" s="5" t="s">
        <v>7</v>
      </c>
      <c r="C4" s="5" t="str">
        <f>'Методика II этап'!B11</f>
        <v>Опубликование бюджета для граждан, разработанного на основе решения об исполнении бюджета муниципального образования за отчетный финансовый год, на портале (сайте)</v>
      </c>
      <c r="D4" s="169" t="s">
        <v>90</v>
      </c>
      <c r="E4" s="169" t="s">
        <v>103</v>
      </c>
      <c r="F4" s="169"/>
      <c r="G4" s="169"/>
      <c r="H4" s="169"/>
      <c r="I4" s="169" t="s">
        <v>92</v>
      </c>
      <c r="J4" s="169" t="s">
        <v>93</v>
      </c>
    </row>
    <row r="5" spans="1:10" s="49" customFormat="1" ht="30.75" customHeight="1" x14ac:dyDescent="0.2">
      <c r="A5" s="169"/>
      <c r="B5" s="169" t="s">
        <v>94</v>
      </c>
      <c r="C5" s="7" t="str">
        <f>'Методика II этап'!B13</f>
        <v>Опубликован и содержит информацию по всем ключевым элементам</v>
      </c>
      <c r="D5" s="169"/>
      <c r="E5" s="166" t="s">
        <v>96</v>
      </c>
      <c r="F5" s="167" t="s">
        <v>97</v>
      </c>
      <c r="G5" s="167"/>
      <c r="H5" s="166" t="s">
        <v>98</v>
      </c>
      <c r="I5" s="169"/>
      <c r="J5" s="169"/>
    </row>
    <row r="6" spans="1:10" s="49" customFormat="1" ht="25.5" customHeight="1" x14ac:dyDescent="0.2">
      <c r="A6" s="169"/>
      <c r="B6" s="169"/>
      <c r="C6" s="7" t="str">
        <f>'Методика II этап'!B14</f>
        <v>Опубликован и содержит информацию по пяти и более ключевым элементам</v>
      </c>
      <c r="D6" s="169"/>
      <c r="E6" s="166"/>
      <c r="F6" s="167" t="s">
        <v>100</v>
      </c>
      <c r="G6" s="167" t="s">
        <v>101</v>
      </c>
      <c r="H6" s="166"/>
      <c r="I6" s="169"/>
      <c r="J6" s="169"/>
    </row>
    <row r="7" spans="1:10" s="49" customFormat="1" ht="27" x14ac:dyDescent="0.2">
      <c r="A7" s="169"/>
      <c r="B7" s="169"/>
      <c r="C7" s="7" t="str">
        <f>'Методика II этап'!B15</f>
        <v>Опубликован и содержит информацию по трем и более ключевым элементам</v>
      </c>
      <c r="D7" s="169"/>
      <c r="E7" s="166"/>
      <c r="F7" s="167"/>
      <c r="G7" s="167"/>
      <c r="H7" s="166"/>
      <c r="I7" s="169"/>
      <c r="J7" s="169"/>
    </row>
    <row r="8" spans="1:10" s="49" customFormat="1" ht="27" x14ac:dyDescent="0.2">
      <c r="A8" s="169"/>
      <c r="B8" s="169"/>
      <c r="C8" s="71" t="str">
        <f>'Методика II этап'!B16</f>
        <v>Не опубликован или содержит информацию менее чем по трем ключевым элементам</v>
      </c>
      <c r="D8" s="169"/>
      <c r="E8" s="166"/>
      <c r="F8" s="167"/>
      <c r="G8" s="167"/>
      <c r="H8" s="166"/>
      <c r="I8" s="169"/>
      <c r="J8" s="169"/>
    </row>
    <row r="9" spans="1:10" s="17" customFormat="1" x14ac:dyDescent="0.2">
      <c r="A9" s="51"/>
      <c r="B9" s="13" t="s">
        <v>9</v>
      </c>
      <c r="C9" s="72"/>
      <c r="D9" s="73"/>
      <c r="E9" s="74"/>
      <c r="F9" s="74"/>
      <c r="G9" s="74"/>
      <c r="H9" s="74"/>
      <c r="I9" s="75"/>
      <c r="J9" s="38"/>
    </row>
    <row r="10" spans="1:10" s="59" customFormat="1" ht="25.5" x14ac:dyDescent="0.2">
      <c r="A10" s="99">
        <v>1</v>
      </c>
      <c r="B10" s="106" t="s">
        <v>10</v>
      </c>
      <c r="C10" s="107" t="s">
        <v>65</v>
      </c>
      <c r="D10" s="108"/>
      <c r="E10" s="109">
        <f>IF(C10=$C$5,3,IF(C10=$C$6,2,IF(C10=$C$7,1,0)))</f>
        <v>3</v>
      </c>
      <c r="F10" s="109"/>
      <c r="G10" s="109"/>
      <c r="H10" s="109">
        <f>E10*(1-F10)*(1-G10)</f>
        <v>3</v>
      </c>
      <c r="I10" s="115" t="s">
        <v>118</v>
      </c>
      <c r="J10" s="105"/>
    </row>
    <row r="11" spans="1:10" s="59" customFormat="1" ht="25.5" x14ac:dyDescent="0.2">
      <c r="A11" s="99">
        <v>2</v>
      </c>
      <c r="B11" s="106" t="s">
        <v>11</v>
      </c>
      <c r="C11" s="107" t="s">
        <v>65</v>
      </c>
      <c r="D11" s="116"/>
      <c r="E11" s="109">
        <f>IF(C11=$C$5,3,IF(C11=$C$6,2,IF(C11=$C$7,1,0)))</f>
        <v>3</v>
      </c>
      <c r="F11" s="109"/>
      <c r="G11" s="109"/>
      <c r="H11" s="109">
        <f>E11*(1-F11)*(1-G11)</f>
        <v>3</v>
      </c>
      <c r="I11" s="115" t="s">
        <v>127</v>
      </c>
      <c r="J11" s="105"/>
    </row>
    <row r="12" spans="1:10" s="59" customFormat="1" ht="38.25" x14ac:dyDescent="0.2">
      <c r="A12" s="99">
        <v>3</v>
      </c>
      <c r="B12" s="100" t="s">
        <v>12</v>
      </c>
      <c r="C12" s="107" t="s">
        <v>67</v>
      </c>
      <c r="D12" s="111"/>
      <c r="E12" s="109">
        <f>IF(C12=$C$5,3,IF(C12=$C$6,2,IF(C12=$C$7,1,0)))</f>
        <v>1</v>
      </c>
      <c r="F12" s="109"/>
      <c r="G12" s="109"/>
      <c r="H12" s="109">
        <f t="shared" ref="H12:H52" si="0">E12*(1-F12)*(1-G12)</f>
        <v>1</v>
      </c>
      <c r="I12" s="115" t="s">
        <v>131</v>
      </c>
      <c r="J12" s="105" t="s">
        <v>135</v>
      </c>
    </row>
    <row r="13" spans="1:10" s="59" customFormat="1" ht="17.25" customHeight="1" x14ac:dyDescent="0.2">
      <c r="A13" s="54"/>
      <c r="B13" s="13" t="s">
        <v>114</v>
      </c>
      <c r="C13" s="120"/>
      <c r="D13" s="148"/>
      <c r="E13" s="74"/>
      <c r="F13" s="74"/>
      <c r="G13" s="74"/>
      <c r="H13" s="74"/>
      <c r="I13" s="146"/>
      <c r="J13" s="143"/>
    </row>
    <row r="14" spans="1:10" s="59" customFormat="1" ht="25.5" x14ac:dyDescent="0.2">
      <c r="A14" s="99">
        <v>4</v>
      </c>
      <c r="B14" s="100" t="s">
        <v>115</v>
      </c>
      <c r="C14" s="107" t="s">
        <v>66</v>
      </c>
      <c r="D14" s="111"/>
      <c r="E14" s="109">
        <f>IF(C14=$C$5,3,IF(C14=$C$6,2,IF(C14=$C$7,1,0)))</f>
        <v>2</v>
      </c>
      <c r="F14" s="109"/>
      <c r="G14" s="109"/>
      <c r="H14" s="109">
        <f t="shared" si="0"/>
        <v>2</v>
      </c>
      <c r="I14" s="115" t="s">
        <v>139</v>
      </c>
      <c r="J14" s="117" t="s">
        <v>143</v>
      </c>
    </row>
    <row r="15" spans="1:10" s="79" customFormat="1" x14ac:dyDescent="0.2">
      <c r="A15" s="119"/>
      <c r="B15" s="13" t="s">
        <v>13</v>
      </c>
      <c r="C15" s="120"/>
      <c r="D15" s="53"/>
      <c r="E15" s="74"/>
      <c r="F15" s="74"/>
      <c r="G15" s="74"/>
      <c r="H15" s="74"/>
      <c r="I15" s="77"/>
      <c r="J15" s="78"/>
    </row>
    <row r="16" spans="1:10" s="59" customFormat="1" ht="38.25" x14ac:dyDescent="0.2">
      <c r="A16" s="99">
        <v>5</v>
      </c>
      <c r="B16" s="106" t="s">
        <v>14</v>
      </c>
      <c r="C16" s="107" t="s">
        <v>67</v>
      </c>
      <c r="D16" s="121"/>
      <c r="E16" s="109">
        <f>IF(C16=$C$5,3,IF(C16=$C$6,2,IF(C16=$C$7,1,0)))</f>
        <v>1</v>
      </c>
      <c r="F16" s="109"/>
      <c r="G16" s="109"/>
      <c r="H16" s="109">
        <f t="shared" si="0"/>
        <v>1</v>
      </c>
      <c r="I16" s="115" t="s">
        <v>145</v>
      </c>
      <c r="J16" s="105" t="s">
        <v>149</v>
      </c>
    </row>
    <row r="17" spans="1:11" s="59" customFormat="1" ht="38.25" x14ac:dyDescent="0.2">
      <c r="A17" s="99">
        <v>6</v>
      </c>
      <c r="B17" s="106" t="s">
        <v>15</v>
      </c>
      <c r="C17" s="107" t="s">
        <v>65</v>
      </c>
      <c r="D17" s="121"/>
      <c r="E17" s="109">
        <f t="shared" ref="E17:E52" si="1">IF(C17=$C$5,3,IF(C17=$C$6,2,IF(C17=$C$7,1,0)))</f>
        <v>3</v>
      </c>
      <c r="F17" s="109"/>
      <c r="G17" s="109"/>
      <c r="H17" s="109">
        <f t="shared" si="0"/>
        <v>3</v>
      </c>
      <c r="I17" s="115" t="s">
        <v>155</v>
      </c>
      <c r="J17" s="105"/>
    </row>
    <row r="18" spans="1:11" s="59" customFormat="1" ht="51" x14ac:dyDescent="0.2">
      <c r="A18" s="99">
        <v>7</v>
      </c>
      <c r="B18" s="100" t="s">
        <v>16</v>
      </c>
      <c r="C18" s="107" t="s">
        <v>65</v>
      </c>
      <c r="D18" s="111"/>
      <c r="E18" s="109">
        <f t="shared" si="1"/>
        <v>3</v>
      </c>
      <c r="F18" s="109"/>
      <c r="G18" s="109"/>
      <c r="H18" s="109">
        <f t="shared" si="0"/>
        <v>3</v>
      </c>
      <c r="I18" s="115" t="s">
        <v>159</v>
      </c>
      <c r="J18" s="130"/>
    </row>
    <row r="19" spans="1:11" s="59" customFormat="1" ht="25.5" x14ac:dyDescent="0.2">
      <c r="A19" s="99">
        <v>8</v>
      </c>
      <c r="B19" s="106" t="s">
        <v>17</v>
      </c>
      <c r="C19" s="107" t="s">
        <v>65</v>
      </c>
      <c r="D19" s="111"/>
      <c r="E19" s="109">
        <f t="shared" si="1"/>
        <v>3</v>
      </c>
      <c r="F19" s="109"/>
      <c r="G19" s="109"/>
      <c r="H19" s="109">
        <f t="shared" si="0"/>
        <v>3</v>
      </c>
      <c r="I19" s="115" t="s">
        <v>164</v>
      </c>
      <c r="J19" s="105"/>
    </row>
    <row r="20" spans="1:11" s="59" customFormat="1" ht="25.5" x14ac:dyDescent="0.2">
      <c r="A20" s="99">
        <v>9</v>
      </c>
      <c r="B20" s="106" t="s">
        <v>18</v>
      </c>
      <c r="C20" s="107" t="s">
        <v>65</v>
      </c>
      <c r="D20" s="111"/>
      <c r="E20" s="109">
        <f t="shared" si="1"/>
        <v>3</v>
      </c>
      <c r="F20" s="109"/>
      <c r="G20" s="109"/>
      <c r="H20" s="109">
        <f t="shared" si="0"/>
        <v>3</v>
      </c>
      <c r="I20" s="115" t="s">
        <v>167</v>
      </c>
      <c r="J20" s="128"/>
      <c r="K20" s="80"/>
    </row>
    <row r="21" spans="1:11" s="59" customFormat="1" ht="63.75" x14ac:dyDescent="0.2">
      <c r="A21" s="99">
        <v>10</v>
      </c>
      <c r="B21" s="106" t="s">
        <v>19</v>
      </c>
      <c r="C21" s="107" t="s">
        <v>66</v>
      </c>
      <c r="D21" s="111"/>
      <c r="E21" s="109">
        <f t="shared" si="1"/>
        <v>2</v>
      </c>
      <c r="F21" s="109"/>
      <c r="G21" s="109"/>
      <c r="H21" s="109">
        <f t="shared" si="0"/>
        <v>2</v>
      </c>
      <c r="I21" s="115" t="s">
        <v>170</v>
      </c>
      <c r="J21" s="105" t="s">
        <v>174</v>
      </c>
    </row>
    <row r="22" spans="1:11" s="59" customFormat="1" ht="76.5" x14ac:dyDescent="0.2">
      <c r="A22" s="99">
        <v>11</v>
      </c>
      <c r="B22" s="106" t="s">
        <v>20</v>
      </c>
      <c r="C22" s="107" t="s">
        <v>68</v>
      </c>
      <c r="D22" s="111"/>
      <c r="E22" s="109">
        <f t="shared" si="1"/>
        <v>0</v>
      </c>
      <c r="F22" s="109"/>
      <c r="G22" s="109"/>
      <c r="H22" s="109">
        <f t="shared" si="0"/>
        <v>0</v>
      </c>
      <c r="I22" s="115" t="s">
        <v>176</v>
      </c>
      <c r="J22" s="117" t="s">
        <v>179</v>
      </c>
    </row>
    <row r="23" spans="1:11" s="59" customFormat="1" ht="25.5" x14ac:dyDescent="0.2">
      <c r="A23" s="99">
        <v>12</v>
      </c>
      <c r="B23" s="106" t="s">
        <v>21</v>
      </c>
      <c r="C23" s="107" t="s">
        <v>68</v>
      </c>
      <c r="D23" s="111"/>
      <c r="E23" s="109">
        <f t="shared" si="1"/>
        <v>0</v>
      </c>
      <c r="F23" s="109"/>
      <c r="G23" s="109"/>
      <c r="H23" s="109">
        <f t="shared" si="0"/>
        <v>0</v>
      </c>
      <c r="I23" s="115" t="s">
        <v>182</v>
      </c>
      <c r="J23" s="105" t="s">
        <v>184</v>
      </c>
    </row>
    <row r="24" spans="1:11" s="59" customFormat="1" ht="63.75" x14ac:dyDescent="0.2">
      <c r="A24" s="99">
        <v>13</v>
      </c>
      <c r="B24" s="106" t="s">
        <v>22</v>
      </c>
      <c r="C24" s="107" t="s">
        <v>68</v>
      </c>
      <c r="D24" s="111"/>
      <c r="E24" s="109">
        <f t="shared" si="1"/>
        <v>0</v>
      </c>
      <c r="F24" s="109"/>
      <c r="G24" s="109"/>
      <c r="H24" s="109">
        <f t="shared" si="0"/>
        <v>0</v>
      </c>
      <c r="I24" s="115" t="s">
        <v>188</v>
      </c>
      <c r="J24" s="105" t="s">
        <v>191</v>
      </c>
    </row>
    <row r="25" spans="1:11" s="59" customFormat="1" ht="51" x14ac:dyDescent="0.2">
      <c r="A25" s="99">
        <v>14</v>
      </c>
      <c r="B25" s="106" t="s">
        <v>23</v>
      </c>
      <c r="C25" s="107" t="s">
        <v>66</v>
      </c>
      <c r="D25" s="111"/>
      <c r="E25" s="109">
        <f t="shared" si="1"/>
        <v>2</v>
      </c>
      <c r="F25" s="109"/>
      <c r="G25" s="109"/>
      <c r="H25" s="109">
        <f t="shared" si="0"/>
        <v>2</v>
      </c>
      <c r="I25" s="115" t="s">
        <v>193</v>
      </c>
      <c r="J25" s="117" t="s">
        <v>196</v>
      </c>
    </row>
    <row r="26" spans="1:11" s="59" customFormat="1" ht="25.5" x14ac:dyDescent="0.2">
      <c r="A26" s="99">
        <v>15</v>
      </c>
      <c r="B26" s="106" t="s">
        <v>24</v>
      </c>
      <c r="C26" s="107" t="s">
        <v>68</v>
      </c>
      <c r="D26" s="111"/>
      <c r="E26" s="109">
        <f t="shared" si="1"/>
        <v>0</v>
      </c>
      <c r="F26" s="109"/>
      <c r="G26" s="109"/>
      <c r="H26" s="109">
        <f t="shared" si="0"/>
        <v>0</v>
      </c>
      <c r="I26" s="115" t="s">
        <v>201</v>
      </c>
      <c r="J26" s="117" t="s">
        <v>184</v>
      </c>
    </row>
    <row r="27" spans="1:11" s="59" customFormat="1" ht="25.5" x14ac:dyDescent="0.2">
      <c r="A27" s="99">
        <v>16</v>
      </c>
      <c r="B27" s="106" t="s">
        <v>25</v>
      </c>
      <c r="C27" s="107" t="s">
        <v>66</v>
      </c>
      <c r="D27" s="111"/>
      <c r="E27" s="109">
        <f t="shared" si="1"/>
        <v>2</v>
      </c>
      <c r="F27" s="109"/>
      <c r="G27" s="109"/>
      <c r="H27" s="109">
        <f t="shared" si="0"/>
        <v>2</v>
      </c>
      <c r="I27" s="115" t="s">
        <v>205</v>
      </c>
      <c r="J27" s="117" t="s">
        <v>208</v>
      </c>
    </row>
    <row r="28" spans="1:11" s="59" customFormat="1" ht="25.5" x14ac:dyDescent="0.2">
      <c r="A28" s="99">
        <v>17</v>
      </c>
      <c r="B28" s="106" t="s">
        <v>26</v>
      </c>
      <c r="C28" s="107" t="s">
        <v>65</v>
      </c>
      <c r="D28" s="111"/>
      <c r="E28" s="109">
        <f t="shared" si="1"/>
        <v>3</v>
      </c>
      <c r="F28" s="109"/>
      <c r="G28" s="109"/>
      <c r="H28" s="109">
        <f t="shared" si="0"/>
        <v>3</v>
      </c>
      <c r="I28" s="115" t="s">
        <v>210</v>
      </c>
      <c r="J28" s="117"/>
    </row>
    <row r="29" spans="1:11" s="59" customFormat="1" ht="25.5" x14ac:dyDescent="0.2">
      <c r="A29" s="99">
        <v>18</v>
      </c>
      <c r="B29" s="106" t="s">
        <v>27</v>
      </c>
      <c r="C29" s="107" t="s">
        <v>65</v>
      </c>
      <c r="D29" s="111"/>
      <c r="E29" s="109">
        <f t="shared" si="1"/>
        <v>3</v>
      </c>
      <c r="F29" s="109"/>
      <c r="G29" s="109"/>
      <c r="H29" s="109">
        <f t="shared" si="0"/>
        <v>3</v>
      </c>
      <c r="I29" s="115" t="s">
        <v>218</v>
      </c>
      <c r="J29" s="105"/>
    </row>
    <row r="30" spans="1:11" s="59" customFormat="1" ht="25.5" x14ac:dyDescent="0.2">
      <c r="A30" s="99">
        <v>19</v>
      </c>
      <c r="B30" s="106" t="s">
        <v>28</v>
      </c>
      <c r="C30" s="107" t="s">
        <v>66</v>
      </c>
      <c r="D30" s="111"/>
      <c r="E30" s="109">
        <f t="shared" si="1"/>
        <v>2</v>
      </c>
      <c r="F30" s="109"/>
      <c r="G30" s="109"/>
      <c r="H30" s="109">
        <f t="shared" si="0"/>
        <v>2</v>
      </c>
      <c r="I30" s="115" t="s">
        <v>221</v>
      </c>
      <c r="J30" s="105" t="s">
        <v>223</v>
      </c>
    </row>
    <row r="31" spans="1:11" s="59" customFormat="1" ht="63.75" x14ac:dyDescent="0.2">
      <c r="A31" s="99">
        <v>20</v>
      </c>
      <c r="B31" s="106" t="s">
        <v>29</v>
      </c>
      <c r="C31" s="107" t="s">
        <v>68</v>
      </c>
      <c r="D31" s="111"/>
      <c r="E31" s="109">
        <f t="shared" si="1"/>
        <v>0</v>
      </c>
      <c r="F31" s="109"/>
      <c r="G31" s="109"/>
      <c r="H31" s="109">
        <f t="shared" si="0"/>
        <v>0</v>
      </c>
      <c r="I31" s="115" t="s">
        <v>225</v>
      </c>
      <c r="J31" s="105" t="s">
        <v>302</v>
      </c>
    </row>
    <row r="32" spans="1:11" s="59" customFormat="1" ht="76.5" x14ac:dyDescent="0.2">
      <c r="A32" s="99">
        <v>21</v>
      </c>
      <c r="B32" s="106" t="s">
        <v>30</v>
      </c>
      <c r="C32" s="107" t="s">
        <v>67</v>
      </c>
      <c r="D32" s="103"/>
      <c r="E32" s="109">
        <f t="shared" si="1"/>
        <v>1</v>
      </c>
      <c r="F32" s="109"/>
      <c r="G32" s="109"/>
      <c r="H32" s="109">
        <f t="shared" si="0"/>
        <v>1</v>
      </c>
      <c r="I32" s="115" t="s">
        <v>230</v>
      </c>
      <c r="J32" s="117" t="s">
        <v>235</v>
      </c>
    </row>
    <row r="33" spans="1:10" s="59" customFormat="1" ht="25.5" x14ac:dyDescent="0.2">
      <c r="A33" s="99">
        <v>22</v>
      </c>
      <c r="B33" s="106" t="s">
        <v>31</v>
      </c>
      <c r="C33" s="107" t="s">
        <v>66</v>
      </c>
      <c r="D33" s="111"/>
      <c r="E33" s="109">
        <f t="shared" si="1"/>
        <v>2</v>
      </c>
      <c r="F33" s="109"/>
      <c r="G33" s="109"/>
      <c r="H33" s="109">
        <f t="shared" si="0"/>
        <v>2</v>
      </c>
      <c r="I33" s="115" t="s">
        <v>237</v>
      </c>
      <c r="J33" s="105" t="s">
        <v>239</v>
      </c>
    </row>
    <row r="34" spans="1:10" s="59" customFormat="1" ht="51" x14ac:dyDescent="0.2">
      <c r="A34" s="99">
        <v>23</v>
      </c>
      <c r="B34" s="106" t="s">
        <v>32</v>
      </c>
      <c r="C34" s="107" t="s">
        <v>65</v>
      </c>
      <c r="D34" s="111"/>
      <c r="E34" s="109">
        <f t="shared" si="1"/>
        <v>3</v>
      </c>
      <c r="F34" s="109"/>
      <c r="G34" s="109"/>
      <c r="H34" s="109">
        <f t="shared" si="0"/>
        <v>3</v>
      </c>
      <c r="I34" s="115" t="s">
        <v>242</v>
      </c>
      <c r="J34" s="105"/>
    </row>
    <row r="35" spans="1:10" s="59" customFormat="1" ht="25.5" x14ac:dyDescent="0.2">
      <c r="A35" s="99">
        <v>24</v>
      </c>
      <c r="B35" s="106" t="s">
        <v>33</v>
      </c>
      <c r="C35" s="107" t="s">
        <v>65</v>
      </c>
      <c r="D35" s="111"/>
      <c r="E35" s="109">
        <f t="shared" si="1"/>
        <v>3</v>
      </c>
      <c r="F35" s="109"/>
      <c r="G35" s="109"/>
      <c r="H35" s="109">
        <f t="shared" si="0"/>
        <v>3</v>
      </c>
      <c r="I35" s="115" t="s">
        <v>249</v>
      </c>
      <c r="J35" s="105"/>
    </row>
    <row r="36" spans="1:10" s="59" customFormat="1" ht="25.5" x14ac:dyDescent="0.2">
      <c r="A36" s="99">
        <v>25</v>
      </c>
      <c r="B36" s="106" t="s">
        <v>34</v>
      </c>
      <c r="C36" s="107" t="s">
        <v>65</v>
      </c>
      <c r="D36" s="111"/>
      <c r="E36" s="109">
        <f t="shared" si="1"/>
        <v>3</v>
      </c>
      <c r="F36" s="109"/>
      <c r="G36" s="109"/>
      <c r="H36" s="109">
        <f t="shared" si="0"/>
        <v>3</v>
      </c>
      <c r="I36" s="115" t="s">
        <v>253</v>
      </c>
      <c r="J36" s="105"/>
    </row>
    <row r="37" spans="1:10" s="59" customFormat="1" ht="25.5" x14ac:dyDescent="0.2">
      <c r="A37" s="134">
        <v>26</v>
      </c>
      <c r="B37" s="100" t="s">
        <v>35</v>
      </c>
      <c r="C37" s="107" t="s">
        <v>65</v>
      </c>
      <c r="D37" s="103"/>
      <c r="E37" s="104">
        <f>IF(C37=$C$5,3,IF(C37=$C$6,2,IF(C37=$C$7,1,0)))</f>
        <v>3</v>
      </c>
      <c r="F37" s="104"/>
      <c r="G37" s="104"/>
      <c r="H37" s="104">
        <f t="shared" si="0"/>
        <v>3</v>
      </c>
      <c r="I37" s="115" t="s">
        <v>257</v>
      </c>
      <c r="J37" s="105"/>
    </row>
    <row r="38" spans="1:10" s="59" customFormat="1" ht="25.5" x14ac:dyDescent="0.2">
      <c r="A38" s="99">
        <v>27</v>
      </c>
      <c r="B38" s="106" t="s">
        <v>36</v>
      </c>
      <c r="C38" s="107" t="s">
        <v>65</v>
      </c>
      <c r="D38" s="111"/>
      <c r="E38" s="109">
        <f t="shared" si="1"/>
        <v>3</v>
      </c>
      <c r="F38" s="109"/>
      <c r="G38" s="109"/>
      <c r="H38" s="109">
        <f t="shared" si="0"/>
        <v>3</v>
      </c>
      <c r="I38" s="115" t="s">
        <v>262</v>
      </c>
      <c r="J38" s="105"/>
    </row>
    <row r="39" spans="1:10" s="59" customFormat="1" ht="25.5" x14ac:dyDescent="0.2">
      <c r="A39" s="99">
        <v>28</v>
      </c>
      <c r="B39" s="106" t="s">
        <v>37</v>
      </c>
      <c r="C39" s="107" t="s">
        <v>65</v>
      </c>
      <c r="D39" s="111"/>
      <c r="E39" s="109">
        <f t="shared" si="1"/>
        <v>3</v>
      </c>
      <c r="F39" s="109"/>
      <c r="G39" s="109"/>
      <c r="H39" s="109">
        <f t="shared" si="0"/>
        <v>3</v>
      </c>
      <c r="I39" s="115" t="s">
        <v>266</v>
      </c>
      <c r="J39" s="105"/>
    </row>
    <row r="40" spans="1:10" s="59" customFormat="1" ht="48.75" customHeight="1" x14ac:dyDescent="0.2">
      <c r="A40" s="99">
        <v>29</v>
      </c>
      <c r="B40" s="106" t="s">
        <v>38</v>
      </c>
      <c r="C40" s="107" t="s">
        <v>66</v>
      </c>
      <c r="D40" s="111"/>
      <c r="E40" s="109">
        <f t="shared" si="1"/>
        <v>2</v>
      </c>
      <c r="F40" s="109"/>
      <c r="G40" s="109"/>
      <c r="H40" s="109">
        <f t="shared" si="0"/>
        <v>2</v>
      </c>
      <c r="I40" s="115" t="s">
        <v>270</v>
      </c>
      <c r="J40" s="105" t="s">
        <v>239</v>
      </c>
    </row>
    <row r="41" spans="1:10" s="59" customFormat="1" ht="25.5" x14ac:dyDescent="0.2">
      <c r="A41" s="108">
        <v>30</v>
      </c>
      <c r="B41" s="106" t="s">
        <v>39</v>
      </c>
      <c r="C41" s="107" t="s">
        <v>66</v>
      </c>
      <c r="D41" s="111"/>
      <c r="E41" s="109">
        <f t="shared" si="1"/>
        <v>2</v>
      </c>
      <c r="F41" s="109"/>
      <c r="G41" s="109"/>
      <c r="H41" s="109">
        <f t="shared" si="0"/>
        <v>2</v>
      </c>
      <c r="I41" s="115" t="s">
        <v>277</v>
      </c>
      <c r="J41" s="105" t="s">
        <v>223</v>
      </c>
    </row>
    <row r="42" spans="1:10" s="59" customFormat="1" ht="25.5" x14ac:dyDescent="0.2">
      <c r="A42" s="108">
        <v>31</v>
      </c>
      <c r="B42" s="106" t="s">
        <v>40</v>
      </c>
      <c r="C42" s="107" t="s">
        <v>65</v>
      </c>
      <c r="D42" s="111"/>
      <c r="E42" s="109">
        <f t="shared" si="1"/>
        <v>3</v>
      </c>
      <c r="F42" s="109"/>
      <c r="G42" s="109"/>
      <c r="H42" s="109">
        <f t="shared" si="0"/>
        <v>3</v>
      </c>
      <c r="I42" s="115" t="s">
        <v>282</v>
      </c>
      <c r="J42" s="105"/>
    </row>
    <row r="43" spans="1:10" s="59" customFormat="1" ht="25.5" x14ac:dyDescent="0.2">
      <c r="A43" s="108">
        <v>32</v>
      </c>
      <c r="B43" s="106" t="s">
        <v>41</v>
      </c>
      <c r="C43" s="107" t="s">
        <v>68</v>
      </c>
      <c r="D43" s="111"/>
      <c r="E43" s="109">
        <f t="shared" si="1"/>
        <v>0</v>
      </c>
      <c r="F43" s="109"/>
      <c r="G43" s="109"/>
      <c r="H43" s="109">
        <f t="shared" si="0"/>
        <v>0</v>
      </c>
      <c r="I43" s="115" t="s">
        <v>287</v>
      </c>
      <c r="J43" s="105" t="s">
        <v>184</v>
      </c>
    </row>
    <row r="44" spans="1:10" s="59" customFormat="1" ht="38.25" x14ac:dyDescent="0.2">
      <c r="A44" s="108">
        <v>33</v>
      </c>
      <c r="B44" s="106" t="s">
        <v>42</v>
      </c>
      <c r="C44" s="107" t="s">
        <v>65</v>
      </c>
      <c r="D44" s="111"/>
      <c r="E44" s="109">
        <f t="shared" si="1"/>
        <v>3</v>
      </c>
      <c r="F44" s="109"/>
      <c r="G44" s="109"/>
      <c r="H44" s="109">
        <f t="shared" si="0"/>
        <v>3</v>
      </c>
      <c r="I44" s="115" t="s">
        <v>292</v>
      </c>
      <c r="J44" s="105"/>
    </row>
    <row r="45" spans="1:10" s="59" customFormat="1" ht="38.25" x14ac:dyDescent="0.2">
      <c r="A45" s="108">
        <v>34</v>
      </c>
      <c r="B45" s="106" t="s">
        <v>43</v>
      </c>
      <c r="C45" s="107" t="s">
        <v>66</v>
      </c>
      <c r="D45" s="111"/>
      <c r="E45" s="109">
        <f t="shared" si="1"/>
        <v>2</v>
      </c>
      <c r="F45" s="109"/>
      <c r="G45" s="109"/>
      <c r="H45" s="109">
        <f t="shared" si="0"/>
        <v>2</v>
      </c>
      <c r="I45" s="115" t="s">
        <v>297</v>
      </c>
      <c r="J45" s="105" t="s">
        <v>239</v>
      </c>
    </row>
    <row r="46" spans="1:10" s="59" customFormat="1" ht="63.75" x14ac:dyDescent="0.2">
      <c r="A46" s="108">
        <v>35</v>
      </c>
      <c r="B46" s="106" t="s">
        <v>44</v>
      </c>
      <c r="C46" s="107" t="s">
        <v>66</v>
      </c>
      <c r="D46" s="111"/>
      <c r="E46" s="109">
        <f t="shared" si="1"/>
        <v>2</v>
      </c>
      <c r="F46" s="109"/>
      <c r="G46" s="109"/>
      <c r="H46" s="109">
        <f t="shared" si="0"/>
        <v>2</v>
      </c>
      <c r="I46" s="115" t="s">
        <v>301</v>
      </c>
      <c r="J46" s="105" t="s">
        <v>303</v>
      </c>
    </row>
    <row r="47" spans="1:10" s="59" customFormat="1" ht="38.25" x14ac:dyDescent="0.2">
      <c r="A47" s="108">
        <v>36</v>
      </c>
      <c r="B47" s="106" t="s">
        <v>45</v>
      </c>
      <c r="C47" s="107" t="s">
        <v>66</v>
      </c>
      <c r="D47" s="108"/>
      <c r="E47" s="109">
        <f t="shared" si="1"/>
        <v>2</v>
      </c>
      <c r="F47" s="109"/>
      <c r="G47" s="109"/>
      <c r="H47" s="109">
        <f t="shared" si="0"/>
        <v>2</v>
      </c>
      <c r="I47" s="115" t="s">
        <v>309</v>
      </c>
      <c r="J47" s="105" t="s">
        <v>311</v>
      </c>
    </row>
    <row r="48" spans="1:10" s="59" customFormat="1" ht="51" x14ac:dyDescent="0.2">
      <c r="A48" s="108">
        <v>37</v>
      </c>
      <c r="B48" s="106" t="s">
        <v>46</v>
      </c>
      <c r="C48" s="107" t="s">
        <v>68</v>
      </c>
      <c r="D48" s="111"/>
      <c r="E48" s="109">
        <f t="shared" si="1"/>
        <v>0</v>
      </c>
      <c r="F48" s="109"/>
      <c r="G48" s="109"/>
      <c r="H48" s="109">
        <f t="shared" si="0"/>
        <v>0</v>
      </c>
      <c r="I48" s="115" t="s">
        <v>314</v>
      </c>
      <c r="J48" s="117" t="s">
        <v>315</v>
      </c>
    </row>
    <row r="49" spans="1:10" s="59" customFormat="1" ht="51" x14ac:dyDescent="0.2">
      <c r="A49" s="108">
        <v>38</v>
      </c>
      <c r="B49" s="106" t="s">
        <v>47</v>
      </c>
      <c r="C49" s="107" t="s">
        <v>66</v>
      </c>
      <c r="D49" s="111"/>
      <c r="E49" s="109">
        <f t="shared" si="1"/>
        <v>2</v>
      </c>
      <c r="F49" s="109"/>
      <c r="G49" s="109"/>
      <c r="H49" s="109">
        <f t="shared" si="0"/>
        <v>2</v>
      </c>
      <c r="I49" s="115" t="s">
        <v>319</v>
      </c>
      <c r="J49" s="105" t="s">
        <v>323</v>
      </c>
    </row>
    <row r="50" spans="1:10" s="59" customFormat="1" ht="25.5" x14ac:dyDescent="0.2">
      <c r="A50" s="108">
        <v>39</v>
      </c>
      <c r="B50" s="106" t="s">
        <v>48</v>
      </c>
      <c r="C50" s="107" t="s">
        <v>65</v>
      </c>
      <c r="D50" s="111"/>
      <c r="E50" s="109">
        <f t="shared" si="1"/>
        <v>3</v>
      </c>
      <c r="F50" s="109"/>
      <c r="G50" s="109"/>
      <c r="H50" s="109">
        <f t="shared" si="0"/>
        <v>3</v>
      </c>
      <c r="I50" s="115" t="s">
        <v>324</v>
      </c>
      <c r="J50" s="105"/>
    </row>
    <row r="51" spans="1:10" s="59" customFormat="1" ht="38.25" x14ac:dyDescent="0.2">
      <c r="A51" s="108">
        <v>40</v>
      </c>
      <c r="B51" s="106" t="s">
        <v>49</v>
      </c>
      <c r="C51" s="107" t="s">
        <v>65</v>
      </c>
      <c r="D51" s="111"/>
      <c r="E51" s="109">
        <f t="shared" si="1"/>
        <v>3</v>
      </c>
      <c r="F51" s="109"/>
      <c r="G51" s="109"/>
      <c r="H51" s="109">
        <f t="shared" si="0"/>
        <v>3</v>
      </c>
      <c r="I51" s="115" t="s">
        <v>328</v>
      </c>
      <c r="J51" s="117"/>
    </row>
    <row r="52" spans="1:10" s="59" customFormat="1" ht="25.5" x14ac:dyDescent="0.2">
      <c r="A52" s="108">
        <v>41</v>
      </c>
      <c r="B52" s="106" t="s">
        <v>50</v>
      </c>
      <c r="C52" s="107" t="s">
        <v>65</v>
      </c>
      <c r="D52" s="136"/>
      <c r="E52" s="109">
        <f t="shared" si="1"/>
        <v>3</v>
      </c>
      <c r="F52" s="109"/>
      <c r="G52" s="109"/>
      <c r="H52" s="109">
        <f t="shared" si="0"/>
        <v>3</v>
      </c>
      <c r="I52" s="115" t="s">
        <v>332</v>
      </c>
      <c r="J52" s="105"/>
    </row>
    <row r="53" spans="1:10" ht="15" x14ac:dyDescent="0.25">
      <c r="C53" s="81"/>
      <c r="D53" s="81"/>
      <c r="E53" s="81"/>
      <c r="F53" s="81"/>
      <c r="I53" s="82"/>
      <c r="J53" s="83"/>
    </row>
    <row r="54" spans="1:10" ht="15" x14ac:dyDescent="0.25">
      <c r="C54" s="81"/>
      <c r="D54" s="81"/>
      <c r="E54" s="81"/>
      <c r="F54" s="81"/>
      <c r="I54" s="84"/>
    </row>
    <row r="55" spans="1:10" ht="15" x14ac:dyDescent="0.25">
      <c r="I55" s="84"/>
    </row>
    <row r="56" spans="1:10" ht="15" x14ac:dyDescent="0.25">
      <c r="A56" s="65"/>
      <c r="B56" s="66"/>
      <c r="C56" s="67"/>
      <c r="D56" s="67"/>
      <c r="E56" s="67"/>
      <c r="F56" s="67"/>
      <c r="I56" s="84"/>
    </row>
    <row r="57" spans="1:10" ht="15" x14ac:dyDescent="0.25">
      <c r="I57" s="84"/>
    </row>
    <row r="58" spans="1:10" ht="15" x14ac:dyDescent="0.25">
      <c r="I58" s="84"/>
    </row>
    <row r="59" spans="1:10" ht="15" x14ac:dyDescent="0.25">
      <c r="I59" s="84"/>
    </row>
    <row r="60" spans="1:10" ht="15" x14ac:dyDescent="0.25">
      <c r="I60" s="84"/>
    </row>
    <row r="61" spans="1:10" ht="15" x14ac:dyDescent="0.25">
      <c r="I61" s="84"/>
    </row>
    <row r="62" spans="1:10" ht="15" x14ac:dyDescent="0.25">
      <c r="I62" s="84"/>
    </row>
    <row r="63" spans="1:10" ht="15" x14ac:dyDescent="0.25">
      <c r="A63" s="65"/>
      <c r="B63" s="66"/>
      <c r="C63" s="67"/>
      <c r="D63" s="67"/>
      <c r="E63" s="67"/>
      <c r="F63" s="67"/>
      <c r="I63" s="84"/>
    </row>
    <row r="64" spans="1:10" ht="15" x14ac:dyDescent="0.25">
      <c r="I64" s="84"/>
    </row>
    <row r="65" spans="1:9" ht="15" x14ac:dyDescent="0.25">
      <c r="I65" s="84"/>
    </row>
    <row r="66" spans="1:9" ht="15" x14ac:dyDescent="0.25">
      <c r="I66" s="84"/>
    </row>
    <row r="67" spans="1:9" ht="15" x14ac:dyDescent="0.25">
      <c r="A67" s="65"/>
      <c r="B67" s="66"/>
      <c r="C67" s="67"/>
      <c r="D67" s="67"/>
      <c r="E67" s="67"/>
      <c r="F67" s="67"/>
      <c r="I67" s="84"/>
    </row>
    <row r="68" spans="1:9" ht="15" x14ac:dyDescent="0.25">
      <c r="I68" s="84"/>
    </row>
    <row r="70" spans="1:9" x14ac:dyDescent="0.2">
      <c r="A70" s="65"/>
      <c r="B70" s="66"/>
      <c r="C70" s="67"/>
      <c r="D70" s="67"/>
      <c r="E70" s="67"/>
      <c r="F70" s="67"/>
    </row>
    <row r="74" spans="1:9" x14ac:dyDescent="0.2">
      <c r="A74" s="65"/>
      <c r="B74" s="66"/>
      <c r="C74" s="67"/>
      <c r="D74" s="67"/>
      <c r="E74" s="67"/>
      <c r="F74" s="67"/>
    </row>
    <row r="77" spans="1:9" x14ac:dyDescent="0.2">
      <c r="A77" s="65"/>
      <c r="B77" s="66"/>
      <c r="C77" s="67"/>
      <c r="D77" s="67"/>
      <c r="E77" s="67"/>
      <c r="F77" s="67"/>
    </row>
    <row r="81" spans="1:6" x14ac:dyDescent="0.2">
      <c r="A81" s="65"/>
      <c r="B81" s="66"/>
      <c r="C81" s="67"/>
      <c r="D81" s="67"/>
      <c r="E81" s="67"/>
      <c r="F81" s="67"/>
    </row>
  </sheetData>
  <mergeCells count="12">
    <mergeCell ref="F6:F8"/>
    <mergeCell ref="G6:G8"/>
    <mergeCell ref="A3:J3"/>
    <mergeCell ref="A4:A8"/>
    <mergeCell ref="D4:D8"/>
    <mergeCell ref="E4:H4"/>
    <mergeCell ref="I4:I8"/>
    <mergeCell ref="J4:J8"/>
    <mergeCell ref="B5:B8"/>
    <mergeCell ref="E5:E8"/>
    <mergeCell ref="F5:G5"/>
    <mergeCell ref="H5:H8"/>
  </mergeCells>
  <dataValidations count="3">
    <dataValidation type="list" allowBlank="1" showInputMessage="1" showErrorMessage="1" sqref="C15">
      <formula1>Выбор_1.2</formula1>
    </dataValidation>
    <dataValidation type="list" allowBlank="1" showInputMessage="1" showErrorMessage="1" sqref="C52:D52 C16:C51 C10:C14">
      <formula1>$C$5:$C$8</formula1>
    </dataValidation>
    <dataValidation type="list" allowBlank="1" showInputMessage="1" showErrorMessage="1" sqref="F9:G9 F15:G15">
      <formula1>Формат</formula1>
    </dataValidation>
  </dataValidations>
  <printOptions horizontalCentered="1"/>
  <pageMargins left="0.19685039370078741" right="0.19685039370078741" top="0.35433070866141736" bottom="0.35433070866141736" header="0" footer="0"/>
  <pageSetup paperSize="9" scale="5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'Методика II этап'!$B$32</xm:f>
          </x14:formula1>
          <xm:sqref>F16:G52 F10:G14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8"/>
  <sheetViews>
    <sheetView view="pageBreakPreview" zoomScale="85" zoomScaleNormal="100" zoomScaleSheetLayoutView="85" workbookViewId="0">
      <pane ySplit="6" topLeftCell="A7" activePane="bottomLeft" state="frozenSplit"/>
      <selection activeCell="G50" sqref="G50"/>
      <selection pane="bottomLeft" activeCell="O9" sqref="O9"/>
    </sheetView>
  </sheetViews>
  <sheetFormatPr defaultRowHeight="12.75" x14ac:dyDescent="0.2"/>
  <cols>
    <col min="1" max="1" width="3.85546875" style="92" customWidth="1"/>
    <col min="2" max="2" width="23.28515625" style="9" customWidth="1"/>
    <col min="3" max="3" width="55.140625" style="97" customWidth="1"/>
    <col min="4" max="4" width="18.140625" style="97" customWidth="1"/>
    <col min="5" max="5" width="25.28515625" style="97" customWidth="1"/>
    <col min="6" max="6" width="11" style="97" customWidth="1"/>
    <col min="7" max="7" width="12.140625" style="97" customWidth="1"/>
    <col min="8" max="8" width="10.42578125" style="97" customWidth="1"/>
    <col min="9" max="9" width="10.42578125" style="9" customWidth="1"/>
    <col min="10" max="10" width="9.140625" style="9"/>
    <col min="11" max="11" width="49.7109375" style="1" customWidth="1"/>
    <col min="12" max="12" width="39.85546875" style="1" customWidth="1"/>
    <col min="13" max="16384" width="9.140625" style="1"/>
  </cols>
  <sheetData>
    <row r="1" spans="1:12" ht="17.25" customHeight="1" x14ac:dyDescent="0.25">
      <c r="A1" s="85" t="s">
        <v>104</v>
      </c>
      <c r="B1" s="86"/>
      <c r="C1" s="86"/>
      <c r="D1" s="86"/>
      <c r="E1" s="86"/>
      <c r="F1" s="86"/>
      <c r="G1" s="86"/>
      <c r="H1" s="86"/>
      <c r="I1" s="86"/>
      <c r="J1" s="86"/>
      <c r="K1" s="19"/>
    </row>
    <row r="2" spans="1:12" ht="16.5" customHeight="1" x14ac:dyDescent="0.2">
      <c r="A2" s="87" t="s">
        <v>87</v>
      </c>
      <c r="B2" s="88"/>
      <c r="C2" s="89"/>
      <c r="D2" s="89"/>
      <c r="E2" s="89"/>
      <c r="F2" s="89"/>
      <c r="G2" s="89"/>
      <c r="H2" s="4"/>
    </row>
    <row r="3" spans="1:12" ht="16.5" customHeight="1" x14ac:dyDescent="0.2">
      <c r="A3" s="170" t="str">
        <f>'Методика II этап'!B18</f>
        <v xml:space="preserve">В целях оценки показателя учитывается официальный документ, подписанный уполномоченным должностным лицом. В указанном документе должны быть указаны: а) должность, фамилия и инициалы лица, подписавшего документ, б) дата подписания документа. 
</v>
      </c>
      <c r="B3" s="170"/>
      <c r="C3" s="170"/>
      <c r="D3" s="170"/>
      <c r="E3" s="170"/>
      <c r="F3" s="170"/>
      <c r="G3" s="170"/>
      <c r="H3" s="170"/>
      <c r="I3" s="170"/>
      <c r="J3" s="170"/>
      <c r="K3" s="170"/>
      <c r="L3" s="170"/>
    </row>
    <row r="4" spans="1:12" ht="51" customHeight="1" x14ac:dyDescent="0.2">
      <c r="A4" s="169" t="s">
        <v>52</v>
      </c>
      <c r="B4" s="5" t="s">
        <v>7</v>
      </c>
      <c r="C4" s="5" t="str">
        <f>'Методика II этап'!B17</f>
        <v>Опубликование заключения контрольно-счетного органа муниципального образования на годовой отчет об исполнении бюджета муниципального образования за отчетный финансовый год на портале (сайте)</v>
      </c>
      <c r="D4" s="5" t="s">
        <v>89</v>
      </c>
      <c r="E4" s="169" t="s">
        <v>90</v>
      </c>
      <c r="F4" s="169" t="s">
        <v>105</v>
      </c>
      <c r="G4" s="169"/>
      <c r="H4" s="169"/>
      <c r="I4" s="169"/>
      <c r="J4" s="169"/>
      <c r="K4" s="169" t="s">
        <v>92</v>
      </c>
      <c r="L4" s="169" t="s">
        <v>93</v>
      </c>
    </row>
    <row r="5" spans="1:12" s="49" customFormat="1" ht="30.75" customHeight="1" x14ac:dyDescent="0.2">
      <c r="A5" s="169"/>
      <c r="B5" s="169" t="s">
        <v>94</v>
      </c>
      <c r="C5" s="7" t="str">
        <f>'Методика II этап'!B19</f>
        <v>Опубликовано</v>
      </c>
      <c r="D5" s="167" t="s">
        <v>95</v>
      </c>
      <c r="E5" s="169"/>
      <c r="F5" s="171" t="s">
        <v>96</v>
      </c>
      <c r="G5" s="167" t="s">
        <v>97</v>
      </c>
      <c r="H5" s="167"/>
      <c r="I5" s="167"/>
      <c r="J5" s="171" t="s">
        <v>98</v>
      </c>
      <c r="K5" s="169"/>
      <c r="L5" s="169"/>
    </row>
    <row r="6" spans="1:12" s="49" customFormat="1" ht="46.5" customHeight="1" x14ac:dyDescent="0.2">
      <c r="A6" s="169"/>
      <c r="B6" s="169"/>
      <c r="C6" s="7" t="str">
        <f>'Методика II этап'!B20</f>
        <v>Не опубликовано или не отвечает требованиям</v>
      </c>
      <c r="D6" s="167"/>
      <c r="E6" s="169"/>
      <c r="F6" s="171"/>
      <c r="G6" s="7" t="s">
        <v>99</v>
      </c>
      <c r="H6" s="7" t="s">
        <v>100</v>
      </c>
      <c r="I6" s="7" t="s">
        <v>101</v>
      </c>
      <c r="J6" s="171"/>
      <c r="K6" s="169"/>
      <c r="L6" s="169"/>
    </row>
    <row r="7" spans="1:12" s="17" customFormat="1" x14ac:dyDescent="0.2">
      <c r="A7" s="51"/>
      <c r="B7" s="13" t="s">
        <v>9</v>
      </c>
      <c r="C7" s="90"/>
      <c r="D7" s="90"/>
      <c r="E7" s="73"/>
      <c r="F7" s="74"/>
      <c r="G7" s="74"/>
      <c r="H7" s="74"/>
      <c r="I7" s="74"/>
      <c r="J7" s="74"/>
      <c r="K7" s="75"/>
      <c r="L7" s="38"/>
    </row>
    <row r="8" spans="1:12" s="59" customFormat="1" ht="51" x14ac:dyDescent="0.2">
      <c r="A8" s="99">
        <v>1</v>
      </c>
      <c r="B8" s="106" t="s">
        <v>10</v>
      </c>
      <c r="C8" s="107" t="s">
        <v>72</v>
      </c>
      <c r="D8" s="111" t="s">
        <v>124</v>
      </c>
      <c r="E8" s="111"/>
      <c r="F8" s="109">
        <f>IF(C8=$C$5,1,0)</f>
        <v>1</v>
      </c>
      <c r="G8" s="109"/>
      <c r="H8" s="109"/>
      <c r="I8" s="109"/>
      <c r="J8" s="109">
        <f>F8*(1-G8)*(1-H8)*(1-I8)</f>
        <v>1</v>
      </c>
      <c r="K8" s="115" t="s">
        <v>119</v>
      </c>
      <c r="L8" s="110" t="s">
        <v>123</v>
      </c>
    </row>
    <row r="9" spans="1:12" s="59" customFormat="1" ht="25.5" x14ac:dyDescent="0.2">
      <c r="A9" s="99">
        <v>2</v>
      </c>
      <c r="B9" s="106" t="s">
        <v>11</v>
      </c>
      <c r="C9" s="107" t="s">
        <v>72</v>
      </c>
      <c r="D9" s="111" t="s">
        <v>125</v>
      </c>
      <c r="E9" s="116"/>
      <c r="F9" s="109">
        <f>IF(C9=$C$5,1,0)</f>
        <v>1</v>
      </c>
      <c r="G9" s="109"/>
      <c r="H9" s="109"/>
      <c r="I9" s="109"/>
      <c r="J9" s="109">
        <f>F9*(1-H9)*(1-I9)*(1-G9)</f>
        <v>1</v>
      </c>
      <c r="K9" s="115" t="s">
        <v>126</v>
      </c>
      <c r="L9" s="105"/>
    </row>
    <row r="10" spans="1:12" s="59" customFormat="1" ht="38.25" x14ac:dyDescent="0.2">
      <c r="A10" s="99">
        <v>3</v>
      </c>
      <c r="B10" s="100" t="s">
        <v>12</v>
      </c>
      <c r="C10" s="107" t="s">
        <v>73</v>
      </c>
      <c r="D10" s="111" t="s">
        <v>125</v>
      </c>
      <c r="E10" s="111"/>
      <c r="F10" s="109">
        <f>IF(C10=$C$5,1,0)</f>
        <v>0</v>
      </c>
      <c r="G10" s="109"/>
      <c r="H10" s="109"/>
      <c r="I10" s="109"/>
      <c r="J10" s="109">
        <f>F10*(1-H10)*(1-I10)</f>
        <v>0</v>
      </c>
      <c r="K10" s="115" t="s">
        <v>134</v>
      </c>
      <c r="L10" s="110" t="s">
        <v>136</v>
      </c>
    </row>
    <row r="11" spans="1:12" s="59" customFormat="1" ht="15" customHeight="1" x14ac:dyDescent="0.2">
      <c r="A11" s="54"/>
      <c r="B11" s="13" t="s">
        <v>114</v>
      </c>
      <c r="C11" s="120"/>
      <c r="D11" s="145"/>
      <c r="E11" s="148"/>
      <c r="F11" s="74"/>
      <c r="G11" s="74"/>
      <c r="H11" s="74"/>
      <c r="I11" s="74"/>
      <c r="J11" s="74"/>
      <c r="K11" s="146"/>
      <c r="L11" s="143"/>
    </row>
    <row r="12" spans="1:12" s="59" customFormat="1" ht="38.25" x14ac:dyDescent="0.2">
      <c r="A12" s="99">
        <v>4</v>
      </c>
      <c r="B12" s="100" t="s">
        <v>115</v>
      </c>
      <c r="C12" s="107" t="s">
        <v>72</v>
      </c>
      <c r="D12" s="111" t="s">
        <v>125</v>
      </c>
      <c r="E12" s="121"/>
      <c r="F12" s="109">
        <f>IF(C12=$C$5,1,0)</f>
        <v>1</v>
      </c>
      <c r="G12" s="109"/>
      <c r="H12" s="109"/>
      <c r="I12" s="109"/>
      <c r="J12" s="109">
        <f>F12*(1-H12)*(1-I12)*(1-G12)</f>
        <v>1</v>
      </c>
      <c r="K12" s="115" t="s">
        <v>140</v>
      </c>
      <c r="L12" s="105"/>
    </row>
    <row r="13" spans="1:12" s="91" customFormat="1" x14ac:dyDescent="0.2">
      <c r="A13" s="119"/>
      <c r="B13" s="13" t="s">
        <v>13</v>
      </c>
      <c r="C13" s="120"/>
      <c r="D13" s="122"/>
      <c r="E13" s="53"/>
      <c r="F13" s="74"/>
      <c r="G13" s="74"/>
      <c r="H13" s="74"/>
      <c r="I13" s="74"/>
      <c r="J13" s="74"/>
      <c r="K13" s="123"/>
      <c r="L13" s="124"/>
    </row>
    <row r="14" spans="1:12" s="59" customFormat="1" ht="51" x14ac:dyDescent="0.2">
      <c r="A14" s="99">
        <v>5</v>
      </c>
      <c r="B14" s="106" t="s">
        <v>14</v>
      </c>
      <c r="C14" s="107" t="s">
        <v>73</v>
      </c>
      <c r="D14" s="102" t="s">
        <v>129</v>
      </c>
      <c r="E14" s="121"/>
      <c r="F14" s="109">
        <f>IF(C14=$C$5,1,0)</f>
        <v>0</v>
      </c>
      <c r="G14" s="109"/>
      <c r="H14" s="109"/>
      <c r="I14" s="109"/>
      <c r="J14" s="109">
        <f t="shared" ref="J14:J50" si="0">F14*(1-H14)*(1-I14)*(1-G14)</f>
        <v>0</v>
      </c>
      <c r="K14" s="115" t="s">
        <v>146</v>
      </c>
      <c r="L14" s="105" t="s">
        <v>150</v>
      </c>
    </row>
    <row r="15" spans="1:12" s="59" customFormat="1" ht="51" x14ac:dyDescent="0.2">
      <c r="A15" s="99">
        <v>6</v>
      </c>
      <c r="B15" s="106" t="s">
        <v>15</v>
      </c>
      <c r="C15" s="107" t="s">
        <v>73</v>
      </c>
      <c r="D15" s="108" t="s">
        <v>129</v>
      </c>
      <c r="E15" s="121"/>
      <c r="F15" s="109">
        <f t="shared" ref="F15:F50" si="1">IF(C15=$C$5,1,0)</f>
        <v>0</v>
      </c>
      <c r="G15" s="109"/>
      <c r="H15" s="109"/>
      <c r="I15" s="109"/>
      <c r="J15" s="109">
        <f t="shared" si="0"/>
        <v>0</v>
      </c>
      <c r="K15" s="115" t="s">
        <v>156</v>
      </c>
      <c r="L15" s="105" t="s">
        <v>150</v>
      </c>
    </row>
    <row r="16" spans="1:12" s="59" customFormat="1" ht="63.75" x14ac:dyDescent="0.2">
      <c r="A16" s="99">
        <v>7</v>
      </c>
      <c r="B16" s="106" t="s">
        <v>16</v>
      </c>
      <c r="C16" s="107" t="s">
        <v>72</v>
      </c>
      <c r="D16" s="111" t="s">
        <v>125</v>
      </c>
      <c r="E16" s="111"/>
      <c r="F16" s="109">
        <f t="shared" si="1"/>
        <v>1</v>
      </c>
      <c r="G16" s="109"/>
      <c r="H16" s="109"/>
      <c r="I16" s="109"/>
      <c r="J16" s="109">
        <f t="shared" si="0"/>
        <v>1</v>
      </c>
      <c r="K16" s="115" t="s">
        <v>160</v>
      </c>
      <c r="L16" s="128"/>
    </row>
    <row r="17" spans="1:12" s="59" customFormat="1" ht="51" x14ac:dyDescent="0.2">
      <c r="A17" s="99">
        <v>8</v>
      </c>
      <c r="B17" s="106" t="s">
        <v>17</v>
      </c>
      <c r="C17" s="107" t="s">
        <v>72</v>
      </c>
      <c r="D17" s="111" t="s">
        <v>125</v>
      </c>
      <c r="E17" s="111"/>
      <c r="F17" s="109">
        <f t="shared" si="1"/>
        <v>1</v>
      </c>
      <c r="G17" s="109"/>
      <c r="H17" s="109"/>
      <c r="I17" s="109"/>
      <c r="J17" s="109">
        <f t="shared" si="0"/>
        <v>1</v>
      </c>
      <c r="K17" s="115" t="s">
        <v>165</v>
      </c>
      <c r="L17" s="105"/>
    </row>
    <row r="18" spans="1:12" s="59" customFormat="1" x14ac:dyDescent="0.2">
      <c r="A18" s="99">
        <v>9</v>
      </c>
      <c r="B18" s="106" t="s">
        <v>18</v>
      </c>
      <c r="C18" s="107" t="s">
        <v>72</v>
      </c>
      <c r="D18" s="111" t="s">
        <v>125</v>
      </c>
      <c r="E18" s="111"/>
      <c r="F18" s="109">
        <f t="shared" si="1"/>
        <v>1</v>
      </c>
      <c r="G18" s="109"/>
      <c r="H18" s="109"/>
      <c r="I18" s="109"/>
      <c r="J18" s="109">
        <f t="shared" si="0"/>
        <v>1</v>
      </c>
      <c r="K18" s="115" t="s">
        <v>167</v>
      </c>
      <c r="L18" s="128"/>
    </row>
    <row r="19" spans="1:12" s="59" customFormat="1" ht="76.5" x14ac:dyDescent="0.2">
      <c r="A19" s="99">
        <v>10</v>
      </c>
      <c r="B19" s="106" t="s">
        <v>19</v>
      </c>
      <c r="C19" s="107" t="s">
        <v>72</v>
      </c>
      <c r="D19" s="111" t="s">
        <v>125</v>
      </c>
      <c r="E19" s="111"/>
      <c r="F19" s="109">
        <f t="shared" si="1"/>
        <v>1</v>
      </c>
      <c r="G19" s="109"/>
      <c r="H19" s="109"/>
      <c r="I19" s="109"/>
      <c r="J19" s="109">
        <f t="shared" si="0"/>
        <v>1</v>
      </c>
      <c r="K19" s="115" t="s">
        <v>169</v>
      </c>
      <c r="L19" s="105"/>
    </row>
    <row r="20" spans="1:12" s="59" customFormat="1" ht="38.25" x14ac:dyDescent="0.2">
      <c r="A20" s="99">
        <v>11</v>
      </c>
      <c r="B20" s="106" t="s">
        <v>20</v>
      </c>
      <c r="C20" s="107" t="s">
        <v>72</v>
      </c>
      <c r="D20" s="111" t="s">
        <v>125</v>
      </c>
      <c r="E20" s="111"/>
      <c r="F20" s="109">
        <f t="shared" si="1"/>
        <v>1</v>
      </c>
      <c r="G20" s="109"/>
      <c r="H20" s="109"/>
      <c r="I20" s="109"/>
      <c r="J20" s="109">
        <f t="shared" si="0"/>
        <v>1</v>
      </c>
      <c r="K20" s="115" t="s">
        <v>177</v>
      </c>
      <c r="L20" s="110"/>
    </row>
    <row r="21" spans="1:12" s="59" customFormat="1" ht="25.5" x14ac:dyDescent="0.2">
      <c r="A21" s="99">
        <v>12</v>
      </c>
      <c r="B21" s="106" t="s">
        <v>21</v>
      </c>
      <c r="C21" s="107" t="s">
        <v>73</v>
      </c>
      <c r="D21" s="108"/>
      <c r="E21" s="111"/>
      <c r="F21" s="109">
        <f t="shared" si="1"/>
        <v>0</v>
      </c>
      <c r="G21" s="109"/>
      <c r="H21" s="109"/>
      <c r="I21" s="109"/>
      <c r="J21" s="109">
        <f t="shared" si="0"/>
        <v>0</v>
      </c>
      <c r="K21" s="115" t="s">
        <v>182</v>
      </c>
      <c r="L21" s="105" t="s">
        <v>197</v>
      </c>
    </row>
    <row r="22" spans="1:12" s="59" customFormat="1" ht="25.5" x14ac:dyDescent="0.2">
      <c r="A22" s="99">
        <v>13</v>
      </c>
      <c r="B22" s="106" t="s">
        <v>22</v>
      </c>
      <c r="C22" s="107" t="s">
        <v>72</v>
      </c>
      <c r="D22" s="111" t="s">
        <v>125</v>
      </c>
      <c r="E22" s="111"/>
      <c r="F22" s="109">
        <f t="shared" si="1"/>
        <v>1</v>
      </c>
      <c r="G22" s="109"/>
      <c r="H22" s="109"/>
      <c r="I22" s="109"/>
      <c r="J22" s="109">
        <f t="shared" si="0"/>
        <v>1</v>
      </c>
      <c r="K22" s="115" t="s">
        <v>187</v>
      </c>
      <c r="L22" s="105"/>
    </row>
    <row r="23" spans="1:12" s="59" customFormat="1" ht="25.5" x14ac:dyDescent="0.2">
      <c r="A23" s="99">
        <v>14</v>
      </c>
      <c r="B23" s="106" t="s">
        <v>23</v>
      </c>
      <c r="C23" s="107" t="s">
        <v>73</v>
      </c>
      <c r="D23" s="111"/>
      <c r="E23" s="111"/>
      <c r="F23" s="109">
        <f t="shared" si="1"/>
        <v>0</v>
      </c>
      <c r="G23" s="109"/>
      <c r="H23" s="109"/>
      <c r="I23" s="109"/>
      <c r="J23" s="109">
        <f t="shared" si="0"/>
        <v>0</v>
      </c>
      <c r="K23" s="115" t="s">
        <v>194</v>
      </c>
      <c r="L23" s="105" t="s">
        <v>197</v>
      </c>
    </row>
    <row r="24" spans="1:12" s="59" customFormat="1" ht="51" x14ac:dyDescent="0.2">
      <c r="A24" s="99">
        <v>15</v>
      </c>
      <c r="B24" s="106" t="s">
        <v>24</v>
      </c>
      <c r="C24" s="107" t="s">
        <v>73</v>
      </c>
      <c r="D24" s="108" t="s">
        <v>203</v>
      </c>
      <c r="E24" s="111"/>
      <c r="F24" s="109">
        <f t="shared" si="1"/>
        <v>0</v>
      </c>
      <c r="G24" s="109"/>
      <c r="H24" s="109"/>
      <c r="I24" s="109"/>
      <c r="J24" s="109">
        <f t="shared" si="0"/>
        <v>0</v>
      </c>
      <c r="K24" s="115" t="s">
        <v>202</v>
      </c>
      <c r="L24" s="110" t="s">
        <v>150</v>
      </c>
    </row>
    <row r="25" spans="1:12" s="59" customFormat="1" ht="51" x14ac:dyDescent="0.2">
      <c r="A25" s="99">
        <v>16</v>
      </c>
      <c r="B25" s="106" t="s">
        <v>25</v>
      </c>
      <c r="C25" s="107" t="s">
        <v>73</v>
      </c>
      <c r="D25" s="108" t="s">
        <v>129</v>
      </c>
      <c r="E25" s="111"/>
      <c r="F25" s="109">
        <f t="shared" si="1"/>
        <v>0</v>
      </c>
      <c r="G25" s="109"/>
      <c r="H25" s="109"/>
      <c r="I25" s="109"/>
      <c r="J25" s="109">
        <f t="shared" si="0"/>
        <v>0</v>
      </c>
      <c r="K25" s="115" t="s">
        <v>207</v>
      </c>
      <c r="L25" s="110" t="s">
        <v>150</v>
      </c>
    </row>
    <row r="26" spans="1:12" s="59" customFormat="1" ht="25.5" x14ac:dyDescent="0.2">
      <c r="A26" s="99">
        <v>17</v>
      </c>
      <c r="B26" s="106" t="s">
        <v>26</v>
      </c>
      <c r="C26" s="107" t="s">
        <v>72</v>
      </c>
      <c r="D26" s="102" t="s">
        <v>213</v>
      </c>
      <c r="E26" s="111"/>
      <c r="F26" s="109">
        <f t="shared" si="1"/>
        <v>1</v>
      </c>
      <c r="G26" s="109"/>
      <c r="H26" s="109"/>
      <c r="I26" s="109"/>
      <c r="J26" s="109">
        <f t="shared" si="0"/>
        <v>1</v>
      </c>
      <c r="K26" s="115" t="s">
        <v>211</v>
      </c>
      <c r="L26" s="105"/>
    </row>
    <row r="27" spans="1:12" s="59" customFormat="1" ht="51" x14ac:dyDescent="0.2">
      <c r="A27" s="99">
        <v>18</v>
      </c>
      <c r="B27" s="106" t="s">
        <v>27</v>
      </c>
      <c r="C27" s="107" t="s">
        <v>72</v>
      </c>
      <c r="D27" s="111" t="s">
        <v>125</v>
      </c>
      <c r="E27" s="111"/>
      <c r="F27" s="109">
        <f t="shared" si="1"/>
        <v>1</v>
      </c>
      <c r="G27" s="109"/>
      <c r="H27" s="109"/>
      <c r="I27" s="109"/>
      <c r="J27" s="109">
        <f t="shared" si="0"/>
        <v>1</v>
      </c>
      <c r="K27" s="115" t="s">
        <v>219</v>
      </c>
      <c r="L27" s="128"/>
    </row>
    <row r="28" spans="1:12" s="59" customFormat="1" ht="63.75" x14ac:dyDescent="0.2">
      <c r="A28" s="99">
        <v>19</v>
      </c>
      <c r="B28" s="106" t="s">
        <v>28</v>
      </c>
      <c r="C28" s="107" t="s">
        <v>72</v>
      </c>
      <c r="D28" s="111" t="s">
        <v>125</v>
      </c>
      <c r="E28" s="111"/>
      <c r="F28" s="109">
        <f t="shared" si="1"/>
        <v>1</v>
      </c>
      <c r="G28" s="109"/>
      <c r="H28" s="109"/>
      <c r="I28" s="109"/>
      <c r="J28" s="109">
        <f t="shared" si="0"/>
        <v>1</v>
      </c>
      <c r="K28" s="115" t="s">
        <v>222</v>
      </c>
      <c r="L28" s="105"/>
    </row>
    <row r="29" spans="1:12" s="59" customFormat="1" ht="51" x14ac:dyDescent="0.2">
      <c r="A29" s="99">
        <v>20</v>
      </c>
      <c r="B29" s="106" t="s">
        <v>29</v>
      </c>
      <c r="C29" s="107" t="s">
        <v>73</v>
      </c>
      <c r="D29" s="108" t="s">
        <v>129</v>
      </c>
      <c r="E29" s="111"/>
      <c r="F29" s="109">
        <f t="shared" si="1"/>
        <v>0</v>
      </c>
      <c r="G29" s="109"/>
      <c r="H29" s="109"/>
      <c r="I29" s="109"/>
      <c r="J29" s="109">
        <f t="shared" si="0"/>
        <v>0</v>
      </c>
      <c r="K29" s="115" t="s">
        <v>226</v>
      </c>
      <c r="L29" s="110" t="s">
        <v>150</v>
      </c>
    </row>
    <row r="30" spans="1:12" s="59" customFormat="1" ht="25.5" x14ac:dyDescent="0.2">
      <c r="A30" s="99">
        <v>21</v>
      </c>
      <c r="B30" s="106" t="s">
        <v>30</v>
      </c>
      <c r="C30" s="107" t="s">
        <v>72</v>
      </c>
      <c r="D30" s="111" t="s">
        <v>125</v>
      </c>
      <c r="E30" s="111"/>
      <c r="F30" s="109">
        <f t="shared" si="1"/>
        <v>1</v>
      </c>
      <c r="G30" s="109"/>
      <c r="H30" s="109"/>
      <c r="I30" s="109"/>
      <c r="J30" s="109">
        <f t="shared" si="0"/>
        <v>1</v>
      </c>
      <c r="K30" s="115" t="s">
        <v>231</v>
      </c>
      <c r="L30" s="110"/>
    </row>
    <row r="31" spans="1:12" s="59" customFormat="1" ht="89.25" x14ac:dyDescent="0.2">
      <c r="A31" s="99">
        <v>22</v>
      </c>
      <c r="B31" s="106" t="s">
        <v>31</v>
      </c>
      <c r="C31" s="107" t="s">
        <v>73</v>
      </c>
      <c r="D31" s="111"/>
      <c r="E31" s="111"/>
      <c r="F31" s="109">
        <f t="shared" si="1"/>
        <v>0</v>
      </c>
      <c r="G31" s="109"/>
      <c r="H31" s="109"/>
      <c r="I31" s="109"/>
      <c r="J31" s="109">
        <f t="shared" si="0"/>
        <v>0</v>
      </c>
      <c r="K31" s="115" t="s">
        <v>236</v>
      </c>
      <c r="L31" s="105" t="s">
        <v>240</v>
      </c>
    </row>
    <row r="32" spans="1:12" s="59" customFormat="1" ht="76.5" x14ac:dyDescent="0.2">
      <c r="A32" s="99">
        <v>23</v>
      </c>
      <c r="B32" s="106" t="s">
        <v>32</v>
      </c>
      <c r="C32" s="107" t="s">
        <v>72</v>
      </c>
      <c r="D32" s="111" t="s">
        <v>125</v>
      </c>
      <c r="E32" s="111"/>
      <c r="F32" s="109">
        <f t="shared" si="1"/>
        <v>1</v>
      </c>
      <c r="G32" s="109"/>
      <c r="H32" s="109"/>
      <c r="I32" s="109"/>
      <c r="J32" s="109">
        <f t="shared" si="0"/>
        <v>1</v>
      </c>
      <c r="K32" s="115" t="s">
        <v>243</v>
      </c>
      <c r="L32" s="105"/>
    </row>
    <row r="33" spans="1:12" s="59" customFormat="1" x14ac:dyDescent="0.2">
      <c r="A33" s="99">
        <v>24</v>
      </c>
      <c r="B33" s="106" t="s">
        <v>33</v>
      </c>
      <c r="C33" s="107" t="s">
        <v>72</v>
      </c>
      <c r="D33" s="102" t="s">
        <v>213</v>
      </c>
      <c r="E33" s="111"/>
      <c r="F33" s="109">
        <f t="shared" si="1"/>
        <v>1</v>
      </c>
      <c r="G33" s="109"/>
      <c r="H33" s="109"/>
      <c r="I33" s="109"/>
      <c r="J33" s="109">
        <f t="shared" si="0"/>
        <v>1</v>
      </c>
      <c r="K33" s="115" t="s">
        <v>248</v>
      </c>
      <c r="L33" s="105"/>
    </row>
    <row r="34" spans="1:12" s="59" customFormat="1" ht="63.75" x14ac:dyDescent="0.2">
      <c r="A34" s="99">
        <v>25</v>
      </c>
      <c r="B34" s="106" t="s">
        <v>34</v>
      </c>
      <c r="C34" s="107" t="s">
        <v>73</v>
      </c>
      <c r="D34" s="111"/>
      <c r="E34" s="111"/>
      <c r="F34" s="109">
        <f t="shared" si="1"/>
        <v>0</v>
      </c>
      <c r="G34" s="109"/>
      <c r="H34" s="109"/>
      <c r="I34" s="109"/>
      <c r="J34" s="109">
        <f t="shared" si="0"/>
        <v>0</v>
      </c>
      <c r="K34" s="115" t="s">
        <v>252</v>
      </c>
      <c r="L34" s="133" t="s">
        <v>255</v>
      </c>
    </row>
    <row r="35" spans="1:12" s="59" customFormat="1" ht="38.25" x14ac:dyDescent="0.2">
      <c r="A35" s="99">
        <v>26</v>
      </c>
      <c r="B35" s="106" t="s">
        <v>35</v>
      </c>
      <c r="C35" s="107" t="s">
        <v>72</v>
      </c>
      <c r="D35" s="111" t="s">
        <v>125</v>
      </c>
      <c r="E35" s="111"/>
      <c r="F35" s="109">
        <f t="shared" si="1"/>
        <v>1</v>
      </c>
      <c r="G35" s="109"/>
      <c r="H35" s="109"/>
      <c r="I35" s="109"/>
      <c r="J35" s="109">
        <f t="shared" si="0"/>
        <v>1</v>
      </c>
      <c r="K35" s="115" t="s">
        <v>258</v>
      </c>
      <c r="L35" s="110"/>
    </row>
    <row r="36" spans="1:12" s="59" customFormat="1" ht="25.5" x14ac:dyDescent="0.2">
      <c r="A36" s="99">
        <v>27</v>
      </c>
      <c r="B36" s="106" t="s">
        <v>36</v>
      </c>
      <c r="C36" s="107" t="s">
        <v>73</v>
      </c>
      <c r="D36" s="111"/>
      <c r="E36" s="103"/>
      <c r="F36" s="109">
        <f t="shared" si="1"/>
        <v>0</v>
      </c>
      <c r="G36" s="109"/>
      <c r="H36" s="109"/>
      <c r="I36" s="109"/>
      <c r="J36" s="109">
        <f t="shared" si="0"/>
        <v>0</v>
      </c>
      <c r="K36" s="115" t="s">
        <v>261</v>
      </c>
      <c r="L36" s="110" t="s">
        <v>263</v>
      </c>
    </row>
    <row r="37" spans="1:12" s="59" customFormat="1" ht="25.5" x14ac:dyDescent="0.2">
      <c r="A37" s="99">
        <v>28</v>
      </c>
      <c r="B37" s="106" t="s">
        <v>37</v>
      </c>
      <c r="C37" s="107" t="s">
        <v>72</v>
      </c>
      <c r="D37" s="111" t="s">
        <v>125</v>
      </c>
      <c r="E37" s="111"/>
      <c r="F37" s="109">
        <f t="shared" si="1"/>
        <v>1</v>
      </c>
      <c r="G37" s="109"/>
      <c r="H37" s="109"/>
      <c r="I37" s="109"/>
      <c r="J37" s="109">
        <f t="shared" si="0"/>
        <v>1</v>
      </c>
      <c r="K37" s="115" t="s">
        <v>267</v>
      </c>
      <c r="L37" s="105"/>
    </row>
    <row r="38" spans="1:12" s="59" customFormat="1" ht="25.5" x14ac:dyDescent="0.2">
      <c r="A38" s="99">
        <v>29</v>
      </c>
      <c r="B38" s="106" t="s">
        <v>38</v>
      </c>
      <c r="C38" s="107" t="s">
        <v>72</v>
      </c>
      <c r="D38" s="111" t="s">
        <v>125</v>
      </c>
      <c r="E38" s="111"/>
      <c r="F38" s="109">
        <f t="shared" si="1"/>
        <v>1</v>
      </c>
      <c r="G38" s="109"/>
      <c r="H38" s="109"/>
      <c r="I38" s="109"/>
      <c r="J38" s="109">
        <f t="shared" si="0"/>
        <v>1</v>
      </c>
      <c r="K38" s="115" t="s">
        <v>271</v>
      </c>
      <c r="L38" s="117"/>
    </row>
    <row r="39" spans="1:12" s="59" customFormat="1" ht="38.25" x14ac:dyDescent="0.2">
      <c r="A39" s="108">
        <v>30</v>
      </c>
      <c r="B39" s="106" t="s">
        <v>39</v>
      </c>
      <c r="C39" s="107" t="s">
        <v>72</v>
      </c>
      <c r="D39" s="111" t="s">
        <v>213</v>
      </c>
      <c r="E39" s="111"/>
      <c r="F39" s="109">
        <f t="shared" si="1"/>
        <v>1</v>
      </c>
      <c r="G39" s="109"/>
      <c r="H39" s="109"/>
      <c r="I39" s="109"/>
      <c r="J39" s="109">
        <f t="shared" si="0"/>
        <v>1</v>
      </c>
      <c r="K39" s="115" t="s">
        <v>278</v>
      </c>
      <c r="L39" s="110"/>
    </row>
    <row r="40" spans="1:12" s="59" customFormat="1" ht="38.25" x14ac:dyDescent="0.2">
      <c r="A40" s="108">
        <v>31</v>
      </c>
      <c r="B40" s="106" t="s">
        <v>40</v>
      </c>
      <c r="C40" s="107" t="s">
        <v>72</v>
      </c>
      <c r="D40" s="111" t="s">
        <v>125</v>
      </c>
      <c r="E40" s="111"/>
      <c r="F40" s="109">
        <f t="shared" si="1"/>
        <v>1</v>
      </c>
      <c r="G40" s="109"/>
      <c r="H40" s="109"/>
      <c r="I40" s="109"/>
      <c r="J40" s="109">
        <f t="shared" si="0"/>
        <v>1</v>
      </c>
      <c r="K40" s="115" t="s">
        <v>283</v>
      </c>
      <c r="L40" s="110"/>
    </row>
    <row r="41" spans="1:12" s="59" customFormat="1" ht="25.5" x14ac:dyDescent="0.2">
      <c r="A41" s="108">
        <v>32</v>
      </c>
      <c r="B41" s="106" t="s">
        <v>41</v>
      </c>
      <c r="C41" s="107" t="s">
        <v>73</v>
      </c>
      <c r="D41" s="111"/>
      <c r="E41" s="111"/>
      <c r="F41" s="109">
        <f t="shared" si="1"/>
        <v>0</v>
      </c>
      <c r="G41" s="109"/>
      <c r="H41" s="109"/>
      <c r="I41" s="109"/>
      <c r="J41" s="109">
        <f t="shared" si="0"/>
        <v>0</v>
      </c>
      <c r="K41" s="115" t="s">
        <v>286</v>
      </c>
      <c r="L41" s="110" t="s">
        <v>197</v>
      </c>
    </row>
    <row r="42" spans="1:12" s="59" customFormat="1" ht="51" x14ac:dyDescent="0.2">
      <c r="A42" s="108">
        <v>33</v>
      </c>
      <c r="B42" s="106" t="s">
        <v>42</v>
      </c>
      <c r="C42" s="107" t="s">
        <v>72</v>
      </c>
      <c r="D42" s="111" t="s">
        <v>125</v>
      </c>
      <c r="E42" s="111"/>
      <c r="F42" s="109">
        <f t="shared" si="1"/>
        <v>1</v>
      </c>
      <c r="G42" s="109"/>
      <c r="H42" s="109"/>
      <c r="I42" s="109"/>
      <c r="J42" s="109">
        <f t="shared" si="0"/>
        <v>1</v>
      </c>
      <c r="K42" s="115" t="s">
        <v>293</v>
      </c>
      <c r="L42" s="110"/>
    </row>
    <row r="43" spans="1:12" s="59" customFormat="1" ht="38.25" x14ac:dyDescent="0.2">
      <c r="A43" s="108">
        <v>34</v>
      </c>
      <c r="B43" s="106" t="s">
        <v>43</v>
      </c>
      <c r="C43" s="107" t="s">
        <v>72</v>
      </c>
      <c r="D43" s="111" t="s">
        <v>125</v>
      </c>
      <c r="E43" s="111"/>
      <c r="F43" s="109">
        <f t="shared" si="1"/>
        <v>1</v>
      </c>
      <c r="G43" s="109"/>
      <c r="H43" s="109"/>
      <c r="I43" s="109"/>
      <c r="J43" s="109">
        <f t="shared" si="0"/>
        <v>1</v>
      </c>
      <c r="K43" s="115" t="s">
        <v>296</v>
      </c>
      <c r="L43" s="76"/>
    </row>
    <row r="44" spans="1:12" s="59" customFormat="1" ht="102" x14ac:dyDescent="0.2">
      <c r="A44" s="108">
        <v>35</v>
      </c>
      <c r="B44" s="106" t="s">
        <v>44</v>
      </c>
      <c r="C44" s="107" t="s">
        <v>73</v>
      </c>
      <c r="D44" s="111" t="s">
        <v>129</v>
      </c>
      <c r="E44" s="111"/>
      <c r="F44" s="109">
        <f t="shared" si="1"/>
        <v>0</v>
      </c>
      <c r="G44" s="109"/>
      <c r="H44" s="109"/>
      <c r="I44" s="109"/>
      <c r="J44" s="109">
        <f t="shared" si="0"/>
        <v>0</v>
      </c>
      <c r="K44" s="115" t="s">
        <v>304</v>
      </c>
      <c r="L44" s="105" t="s">
        <v>305</v>
      </c>
    </row>
    <row r="45" spans="1:12" s="59" customFormat="1" ht="25.5" x14ac:dyDescent="0.2">
      <c r="A45" s="108">
        <v>36</v>
      </c>
      <c r="B45" s="106" t="s">
        <v>45</v>
      </c>
      <c r="C45" s="107" t="s">
        <v>72</v>
      </c>
      <c r="D45" s="111" t="s">
        <v>125</v>
      </c>
      <c r="E45" s="111"/>
      <c r="F45" s="109">
        <f t="shared" si="1"/>
        <v>1</v>
      </c>
      <c r="G45" s="109"/>
      <c r="H45" s="109"/>
      <c r="I45" s="109"/>
      <c r="J45" s="109">
        <f t="shared" si="0"/>
        <v>1</v>
      </c>
      <c r="K45" s="115" t="s">
        <v>308</v>
      </c>
      <c r="L45" s="117"/>
    </row>
    <row r="46" spans="1:12" s="59" customFormat="1" ht="51" x14ac:dyDescent="0.2">
      <c r="A46" s="108">
        <v>37</v>
      </c>
      <c r="B46" s="106" t="s">
        <v>46</v>
      </c>
      <c r="C46" s="107" t="s">
        <v>72</v>
      </c>
      <c r="D46" s="111" t="s">
        <v>125</v>
      </c>
      <c r="E46" s="111"/>
      <c r="F46" s="109">
        <f t="shared" si="1"/>
        <v>1</v>
      </c>
      <c r="G46" s="109"/>
      <c r="H46" s="109"/>
      <c r="I46" s="109"/>
      <c r="J46" s="109">
        <f t="shared" si="0"/>
        <v>1</v>
      </c>
      <c r="K46" s="115" t="s">
        <v>314</v>
      </c>
      <c r="L46" s="76"/>
    </row>
    <row r="47" spans="1:12" s="59" customFormat="1" ht="63.75" x14ac:dyDescent="0.2">
      <c r="A47" s="108">
        <v>38</v>
      </c>
      <c r="B47" s="106" t="s">
        <v>47</v>
      </c>
      <c r="C47" s="107" t="s">
        <v>72</v>
      </c>
      <c r="D47" s="111" t="s">
        <v>125</v>
      </c>
      <c r="E47" s="108"/>
      <c r="F47" s="109">
        <f t="shared" si="1"/>
        <v>1</v>
      </c>
      <c r="G47" s="109"/>
      <c r="H47" s="109"/>
      <c r="I47" s="109"/>
      <c r="J47" s="109">
        <f t="shared" si="0"/>
        <v>1</v>
      </c>
      <c r="K47" s="115" t="s">
        <v>320</v>
      </c>
      <c r="L47" s="105"/>
    </row>
    <row r="48" spans="1:12" s="59" customFormat="1" x14ac:dyDescent="0.2">
      <c r="A48" s="108">
        <v>39</v>
      </c>
      <c r="B48" s="106" t="s">
        <v>48</v>
      </c>
      <c r="C48" s="107" t="s">
        <v>72</v>
      </c>
      <c r="D48" s="111" t="s">
        <v>125</v>
      </c>
      <c r="E48" s="111"/>
      <c r="F48" s="109">
        <f t="shared" si="1"/>
        <v>1</v>
      </c>
      <c r="G48" s="109"/>
      <c r="H48" s="109"/>
      <c r="I48" s="109"/>
      <c r="J48" s="109">
        <f t="shared" si="0"/>
        <v>1</v>
      </c>
      <c r="K48" s="115" t="s">
        <v>324</v>
      </c>
      <c r="L48" s="105"/>
    </row>
    <row r="49" spans="1:12" s="59" customFormat="1" ht="25.5" x14ac:dyDescent="0.2">
      <c r="A49" s="108">
        <v>40</v>
      </c>
      <c r="B49" s="106" t="s">
        <v>49</v>
      </c>
      <c r="C49" s="107" t="s">
        <v>72</v>
      </c>
      <c r="D49" s="111" t="s">
        <v>125</v>
      </c>
      <c r="E49" s="135"/>
      <c r="F49" s="109">
        <f t="shared" si="1"/>
        <v>1</v>
      </c>
      <c r="G49" s="109"/>
      <c r="H49" s="109"/>
      <c r="I49" s="109"/>
      <c r="J49" s="109">
        <f t="shared" si="0"/>
        <v>1</v>
      </c>
      <c r="K49" s="115" t="s">
        <v>327</v>
      </c>
      <c r="L49" s="105"/>
    </row>
    <row r="50" spans="1:12" s="59" customFormat="1" x14ac:dyDescent="0.2">
      <c r="A50" s="108">
        <v>41</v>
      </c>
      <c r="B50" s="106" t="s">
        <v>50</v>
      </c>
      <c r="C50" s="107" t="s">
        <v>72</v>
      </c>
      <c r="D50" s="111" t="s">
        <v>125</v>
      </c>
      <c r="E50" s="136"/>
      <c r="F50" s="109">
        <f t="shared" si="1"/>
        <v>1</v>
      </c>
      <c r="G50" s="109"/>
      <c r="H50" s="109"/>
      <c r="I50" s="109"/>
      <c r="J50" s="109">
        <f t="shared" si="0"/>
        <v>1</v>
      </c>
      <c r="K50" s="115" t="s">
        <v>333</v>
      </c>
      <c r="L50" s="105"/>
    </row>
    <row r="51" spans="1:12" x14ac:dyDescent="0.2">
      <c r="C51" s="93"/>
      <c r="D51" s="93"/>
      <c r="E51" s="93"/>
      <c r="F51" s="93"/>
      <c r="G51" s="93"/>
      <c r="H51" s="93"/>
      <c r="L51" s="9"/>
    </row>
    <row r="53" spans="1:12" x14ac:dyDescent="0.2">
      <c r="A53" s="94"/>
      <c r="B53" s="95"/>
      <c r="C53" s="96"/>
      <c r="D53" s="96"/>
      <c r="E53" s="96"/>
      <c r="F53" s="96"/>
      <c r="G53" s="96"/>
      <c r="H53" s="96"/>
    </row>
    <row r="60" spans="1:12" x14ac:dyDescent="0.2">
      <c r="A60" s="94"/>
      <c r="B60" s="95"/>
      <c r="C60" s="96"/>
      <c r="D60" s="96"/>
      <c r="E60" s="96"/>
      <c r="F60" s="96"/>
      <c r="G60" s="96"/>
      <c r="H60" s="96"/>
    </row>
    <row r="64" spans="1:12" x14ac:dyDescent="0.2">
      <c r="A64" s="94"/>
      <c r="B64" s="95"/>
      <c r="C64" s="96"/>
      <c r="D64" s="96"/>
      <c r="E64" s="96"/>
      <c r="F64" s="96"/>
      <c r="G64" s="96"/>
      <c r="H64" s="96"/>
    </row>
    <row r="67" spans="1:8" x14ac:dyDescent="0.2">
      <c r="A67" s="94"/>
      <c r="B67" s="95"/>
      <c r="C67" s="96"/>
      <c r="D67" s="96"/>
      <c r="E67" s="96"/>
      <c r="F67" s="96"/>
      <c r="G67" s="96"/>
      <c r="H67" s="96"/>
    </row>
    <row r="71" spans="1:8" x14ac:dyDescent="0.2">
      <c r="A71" s="94"/>
      <c r="B71" s="95"/>
      <c r="C71" s="96"/>
      <c r="D71" s="96"/>
      <c r="E71" s="96"/>
      <c r="F71" s="96"/>
      <c r="G71" s="96"/>
      <c r="H71" s="96"/>
    </row>
    <row r="74" spans="1:8" x14ac:dyDescent="0.2">
      <c r="A74" s="94"/>
      <c r="B74" s="95"/>
      <c r="C74" s="96"/>
      <c r="D74" s="96"/>
      <c r="E74" s="96"/>
      <c r="F74" s="96"/>
      <c r="G74" s="96"/>
      <c r="H74" s="96"/>
    </row>
    <row r="78" spans="1:8" x14ac:dyDescent="0.2">
      <c r="A78" s="94"/>
      <c r="B78" s="95"/>
      <c r="C78" s="96"/>
      <c r="D78" s="96"/>
      <c r="E78" s="96"/>
      <c r="F78" s="96"/>
      <c r="G78" s="96"/>
      <c r="H78" s="96"/>
    </row>
  </sheetData>
  <mergeCells count="11">
    <mergeCell ref="J5:J6"/>
    <mergeCell ref="A3:L3"/>
    <mergeCell ref="A4:A6"/>
    <mergeCell ref="E4:E6"/>
    <mergeCell ref="F4:J4"/>
    <mergeCell ref="K4:K6"/>
    <mergeCell ref="L4:L6"/>
    <mergeCell ref="B5:B6"/>
    <mergeCell ref="D5:D6"/>
    <mergeCell ref="F5:F6"/>
    <mergeCell ref="G5:I5"/>
  </mergeCells>
  <dataValidations count="3">
    <dataValidation type="list" allowBlank="1" showInputMessage="1" showErrorMessage="1" sqref="H13:I13 H7:I7">
      <formula1>Формат</formula1>
    </dataValidation>
    <dataValidation type="list" allowBlank="1" showInputMessage="1" showErrorMessage="1" sqref="C14:C50 E50 C8:C12">
      <formula1>$C$5:$C$6</formula1>
    </dataValidation>
    <dataValidation type="list" allowBlank="1" showInputMessage="1" showErrorMessage="1" sqref="C13:D13">
      <formula1>Выбор_1.2</formula1>
    </dataValidation>
  </dataValidations>
  <hyperlinks>
    <hyperlink ref="K47" r:id="rId1"/>
  </hyperlinks>
  <printOptions horizontalCentered="1"/>
  <pageMargins left="0.19685039370078741" right="0.19685039370078741" top="0.35433070866141736" bottom="0.35433070866141736" header="0" footer="0"/>
  <pageSetup paperSize="9" scale="53" fitToHeight="0" orientation="landscape"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'Методика II этап'!$B$32</xm:f>
          </x14:formula1>
          <xm:sqref>G14:I50 G8:I12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9"/>
  <sheetViews>
    <sheetView view="pageBreakPreview" zoomScale="85" zoomScaleNormal="100" zoomScaleSheetLayoutView="85" workbookViewId="0">
      <pane ySplit="6" topLeftCell="A7" activePane="bottomLeft" state="frozenSplit"/>
      <selection activeCell="G50" sqref="G50"/>
      <selection pane="bottomLeft" activeCell="K9" sqref="K9"/>
    </sheetView>
  </sheetViews>
  <sheetFormatPr defaultRowHeight="12.75" x14ac:dyDescent="0.2"/>
  <cols>
    <col min="1" max="1" width="3.85546875" style="63" customWidth="1"/>
    <col min="2" max="2" width="23.28515625" style="1" customWidth="1"/>
    <col min="3" max="3" width="55.140625" style="64" customWidth="1"/>
    <col min="4" max="4" width="25.28515625" style="64" customWidth="1"/>
    <col min="5" max="5" width="11" style="64" customWidth="1"/>
    <col min="6" max="6" width="10.42578125" style="64" customWidth="1"/>
    <col min="7" max="7" width="10.42578125" style="1" customWidth="1"/>
    <col min="8" max="8" width="9.140625" style="1"/>
    <col min="9" max="9" width="49.7109375" style="1" customWidth="1"/>
    <col min="10" max="10" width="39.85546875" style="9" customWidth="1"/>
    <col min="11" max="16384" width="9.140625" style="1"/>
  </cols>
  <sheetData>
    <row r="1" spans="1:10" ht="17.25" customHeight="1" x14ac:dyDescent="0.25">
      <c r="A1" s="41" t="s">
        <v>106</v>
      </c>
      <c r="B1" s="43"/>
      <c r="C1" s="43"/>
      <c r="D1" s="43"/>
      <c r="E1" s="43"/>
      <c r="F1" s="43"/>
      <c r="G1" s="43"/>
      <c r="H1" s="43"/>
      <c r="I1" s="19"/>
    </row>
    <row r="2" spans="1:10" ht="16.5" customHeight="1" x14ac:dyDescent="0.2">
      <c r="A2" s="45" t="s">
        <v>87</v>
      </c>
      <c r="B2" s="70"/>
      <c r="C2" s="47"/>
      <c r="D2" s="47"/>
      <c r="E2" s="47"/>
      <c r="F2" s="46"/>
    </row>
    <row r="3" spans="1:10" ht="76.5" customHeight="1" x14ac:dyDescent="0.2">
      <c r="A3" s="170" t="str">
        <f>'Методика II этап'!B23</f>
        <v>В составе информационных сообщений о проведении публичных слушаний в обязательном порядке должны быть указаны дата, время, место и порядок их проведения. Если указанные сведения представлены частично, оценка показателя принимает значение 0 баллов.
В случае, если в установленный срок в информационном сообщении ссылка (адрес) на раздел (страницу) портала (сайта), где опубликованы указанные материалы, отсутствует, а также если по указанной ссылке (адресу) проект решения об исполнении бюджета за отчетный год не опубликован, оценка показателя принимает значение 0 баллов. 
Информационное сообщение о проведении публичных слушаний по годовому отчету должно быть опубликовано не позднее, чем за пять рабочих дней до дня проведения публичных слушаний. При нарушении указанного срока применяется понижающий коэффициент за несоблюдение сроков обеспечения доступа к бюджетным данным. В случае если информационное сообщение о проведении публичных слушаний опубликовано в день их проведения или позднее, оценка показателя принимает значение 0 баллов.</v>
      </c>
      <c r="B3" s="170"/>
      <c r="C3" s="170"/>
      <c r="D3" s="170"/>
      <c r="E3" s="170"/>
      <c r="F3" s="170"/>
      <c r="G3" s="170"/>
      <c r="H3" s="170"/>
      <c r="I3" s="170"/>
      <c r="J3" s="170"/>
    </row>
    <row r="4" spans="1:10" ht="51" customHeight="1" x14ac:dyDescent="0.2">
      <c r="A4" s="169" t="s">
        <v>52</v>
      </c>
      <c r="B4" s="5" t="s">
        <v>7</v>
      </c>
      <c r="C4" s="5" t="str">
        <f>'Методика II этап'!B22</f>
        <v>Опубликование информационного сообщения для граждан о проведении публичных слушаний по годовому отчету об исполнении бюджета за отчетный финансовый год на портале (сайте)</v>
      </c>
      <c r="D4" s="169" t="s">
        <v>107</v>
      </c>
      <c r="E4" s="169" t="s">
        <v>108</v>
      </c>
      <c r="F4" s="169"/>
      <c r="G4" s="169"/>
      <c r="H4" s="169"/>
      <c r="I4" s="169" t="s">
        <v>92</v>
      </c>
      <c r="J4" s="169" t="s">
        <v>93</v>
      </c>
    </row>
    <row r="5" spans="1:10" s="49" customFormat="1" ht="36.75" customHeight="1" x14ac:dyDescent="0.2">
      <c r="A5" s="169"/>
      <c r="B5" s="169" t="s">
        <v>94</v>
      </c>
      <c r="C5" s="7" t="str">
        <f>'Методика II этап'!B24</f>
        <v>Опубликовано и содержит информацию о том, где можно ознакомиться с проектом решения об исполнении бюджета за отчетный год</v>
      </c>
      <c r="D5" s="169"/>
      <c r="E5" s="166" t="s">
        <v>96</v>
      </c>
      <c r="F5" s="167" t="s">
        <v>97</v>
      </c>
      <c r="G5" s="167"/>
      <c r="H5" s="166" t="s">
        <v>98</v>
      </c>
      <c r="I5" s="169"/>
      <c r="J5" s="169"/>
    </row>
    <row r="6" spans="1:10" s="49" customFormat="1" ht="48.75" customHeight="1" x14ac:dyDescent="0.2">
      <c r="A6" s="169"/>
      <c r="B6" s="169"/>
      <c r="C6" s="7" t="str">
        <f>'Методика II этап'!B25</f>
        <v>Не опубликовано, или публичные слушания не проводились, или не отвечает требованиям</v>
      </c>
      <c r="D6" s="169"/>
      <c r="E6" s="166"/>
      <c r="F6" s="7" t="s">
        <v>100</v>
      </c>
      <c r="G6" s="7" t="s">
        <v>101</v>
      </c>
      <c r="H6" s="166"/>
      <c r="I6" s="169"/>
      <c r="J6" s="169"/>
    </row>
    <row r="7" spans="1:10" s="17" customFormat="1" x14ac:dyDescent="0.2">
      <c r="A7" s="51"/>
      <c r="B7" s="13" t="s">
        <v>9</v>
      </c>
      <c r="C7" s="72"/>
      <c r="D7" s="73"/>
      <c r="E7" s="74"/>
      <c r="F7" s="74"/>
      <c r="G7" s="74"/>
      <c r="H7" s="74"/>
      <c r="I7" s="75"/>
      <c r="J7" s="124"/>
    </row>
    <row r="8" spans="1:10" s="59" customFormat="1" ht="38.25" x14ac:dyDescent="0.2">
      <c r="A8" s="99">
        <v>1</v>
      </c>
      <c r="B8" s="106" t="s">
        <v>10</v>
      </c>
      <c r="C8" s="107" t="s">
        <v>78</v>
      </c>
      <c r="D8" s="111"/>
      <c r="E8" s="109">
        <f>IF(C8=$C$5,1,0)</f>
        <v>1</v>
      </c>
      <c r="F8" s="109"/>
      <c r="G8" s="109"/>
      <c r="H8" s="109">
        <f>E8*(1-F8)*(1-G8)</f>
        <v>1</v>
      </c>
      <c r="I8" s="115" t="s">
        <v>120</v>
      </c>
      <c r="J8" s="105"/>
    </row>
    <row r="9" spans="1:10" s="59" customFormat="1" ht="38.25" x14ac:dyDescent="0.2">
      <c r="A9" s="99">
        <v>2</v>
      </c>
      <c r="B9" s="106" t="s">
        <v>11</v>
      </c>
      <c r="C9" s="107" t="s">
        <v>78</v>
      </c>
      <c r="D9" s="111"/>
      <c r="E9" s="109">
        <f>IF(C9=$C$5,1,0)</f>
        <v>1</v>
      </c>
      <c r="F9" s="109"/>
      <c r="G9" s="109"/>
      <c r="H9" s="109">
        <f>E9*(1-F9)*(1-G9)</f>
        <v>1</v>
      </c>
      <c r="I9" s="115" t="s">
        <v>128</v>
      </c>
      <c r="J9" s="110"/>
    </row>
    <row r="10" spans="1:10" s="59" customFormat="1" ht="76.5" x14ac:dyDescent="0.2">
      <c r="A10" s="99">
        <v>3</v>
      </c>
      <c r="B10" s="100" t="s">
        <v>12</v>
      </c>
      <c r="C10" s="107" t="s">
        <v>79</v>
      </c>
      <c r="D10" s="111"/>
      <c r="E10" s="109">
        <f>IF(C10=$C$5,1,0)</f>
        <v>0</v>
      </c>
      <c r="F10" s="109"/>
      <c r="G10" s="109"/>
      <c r="H10" s="109">
        <f t="shared" ref="H10:H50" si="0">E10*(1-F10)*(1-G10)</f>
        <v>0</v>
      </c>
      <c r="I10" s="115" t="s">
        <v>132</v>
      </c>
      <c r="J10" s="105" t="s">
        <v>137</v>
      </c>
    </row>
    <row r="11" spans="1:10" s="59" customFormat="1" ht="16.5" customHeight="1" x14ac:dyDescent="0.2">
      <c r="A11" s="54"/>
      <c r="B11" s="13" t="s">
        <v>114</v>
      </c>
      <c r="C11" s="120"/>
      <c r="D11" s="145"/>
      <c r="E11" s="74"/>
      <c r="F11" s="74"/>
      <c r="G11" s="74"/>
      <c r="H11" s="74"/>
      <c r="I11" s="146"/>
      <c r="J11" s="149"/>
    </row>
    <row r="12" spans="1:10" s="59" customFormat="1" ht="38.25" x14ac:dyDescent="0.2">
      <c r="A12" s="99">
        <v>4</v>
      </c>
      <c r="B12" s="100" t="s">
        <v>115</v>
      </c>
      <c r="C12" s="107" t="s">
        <v>78</v>
      </c>
      <c r="D12" s="121"/>
      <c r="E12" s="109">
        <f>IF(C12=$C$5,1,0)</f>
        <v>1</v>
      </c>
      <c r="F12" s="109"/>
      <c r="G12" s="109"/>
      <c r="H12" s="109">
        <f t="shared" si="0"/>
        <v>1</v>
      </c>
      <c r="I12" s="115" t="s">
        <v>141</v>
      </c>
      <c r="J12" s="105"/>
    </row>
    <row r="13" spans="1:10" s="91" customFormat="1" x14ac:dyDescent="0.2">
      <c r="A13" s="119"/>
      <c r="B13" s="13" t="s">
        <v>13</v>
      </c>
      <c r="C13" s="120"/>
      <c r="D13" s="53"/>
      <c r="E13" s="74"/>
      <c r="F13" s="74"/>
      <c r="G13" s="74"/>
      <c r="H13" s="74"/>
      <c r="I13" s="123"/>
      <c r="J13" s="73"/>
    </row>
    <row r="14" spans="1:10" s="59" customFormat="1" ht="114.75" x14ac:dyDescent="0.2">
      <c r="A14" s="99">
        <v>5</v>
      </c>
      <c r="B14" s="106" t="s">
        <v>14</v>
      </c>
      <c r="C14" s="107" t="s">
        <v>79</v>
      </c>
      <c r="D14" s="121"/>
      <c r="E14" s="109">
        <f>IF(C14=$C$5,1,0)</f>
        <v>0</v>
      </c>
      <c r="F14" s="109"/>
      <c r="G14" s="109"/>
      <c r="H14" s="109">
        <f t="shared" si="0"/>
        <v>0</v>
      </c>
      <c r="I14" s="115" t="s">
        <v>147</v>
      </c>
      <c r="J14" s="105" t="s">
        <v>152</v>
      </c>
    </row>
    <row r="15" spans="1:10" s="59" customFormat="1" ht="38.25" x14ac:dyDescent="0.2">
      <c r="A15" s="99">
        <v>6</v>
      </c>
      <c r="B15" s="106" t="s">
        <v>15</v>
      </c>
      <c r="C15" s="107" t="s">
        <v>78</v>
      </c>
      <c r="D15" s="121"/>
      <c r="E15" s="109">
        <f t="shared" ref="E15:E50" si="1">IF(C15=$C$5,1,0)</f>
        <v>1</v>
      </c>
      <c r="F15" s="109"/>
      <c r="G15" s="109"/>
      <c r="H15" s="109">
        <f t="shared" si="0"/>
        <v>1</v>
      </c>
      <c r="I15" s="115" t="s">
        <v>157</v>
      </c>
      <c r="J15" s="105"/>
    </row>
    <row r="16" spans="1:10" s="59" customFormat="1" ht="38.25" x14ac:dyDescent="0.2">
      <c r="A16" s="99">
        <v>7</v>
      </c>
      <c r="B16" s="106" t="s">
        <v>16</v>
      </c>
      <c r="C16" s="107" t="s">
        <v>78</v>
      </c>
      <c r="D16" s="121"/>
      <c r="E16" s="109">
        <f t="shared" si="1"/>
        <v>1</v>
      </c>
      <c r="F16" s="109"/>
      <c r="G16" s="109"/>
      <c r="H16" s="109">
        <f t="shared" si="0"/>
        <v>1</v>
      </c>
      <c r="I16" s="115" t="s">
        <v>161</v>
      </c>
      <c r="J16" s="105"/>
    </row>
    <row r="17" spans="1:10" s="59" customFormat="1" ht="38.25" x14ac:dyDescent="0.2">
      <c r="A17" s="99">
        <v>8</v>
      </c>
      <c r="B17" s="106" t="s">
        <v>17</v>
      </c>
      <c r="C17" s="107" t="s">
        <v>78</v>
      </c>
      <c r="D17" s="121"/>
      <c r="E17" s="109">
        <f t="shared" si="1"/>
        <v>1</v>
      </c>
      <c r="F17" s="109"/>
      <c r="G17" s="109"/>
      <c r="H17" s="109">
        <f t="shared" si="0"/>
        <v>1</v>
      </c>
      <c r="I17" s="115" t="s">
        <v>166</v>
      </c>
      <c r="J17" s="105"/>
    </row>
    <row r="18" spans="1:10" s="59" customFormat="1" ht="38.25" x14ac:dyDescent="0.2">
      <c r="A18" s="99">
        <v>9</v>
      </c>
      <c r="B18" s="106" t="s">
        <v>18</v>
      </c>
      <c r="C18" s="107" t="s">
        <v>78</v>
      </c>
      <c r="D18" s="121"/>
      <c r="E18" s="109">
        <f t="shared" si="1"/>
        <v>1</v>
      </c>
      <c r="F18" s="109"/>
      <c r="G18" s="109"/>
      <c r="H18" s="109">
        <f t="shared" si="0"/>
        <v>1</v>
      </c>
      <c r="I18" s="115" t="s">
        <v>168</v>
      </c>
      <c r="J18" s="105"/>
    </row>
    <row r="19" spans="1:10" s="59" customFormat="1" ht="38.25" x14ac:dyDescent="0.2">
      <c r="A19" s="99">
        <v>10</v>
      </c>
      <c r="B19" s="106" t="s">
        <v>19</v>
      </c>
      <c r="C19" s="107" t="s">
        <v>78</v>
      </c>
      <c r="D19" s="111"/>
      <c r="E19" s="109">
        <f t="shared" si="1"/>
        <v>1</v>
      </c>
      <c r="F19" s="109"/>
      <c r="G19" s="109"/>
      <c r="H19" s="109">
        <f t="shared" si="0"/>
        <v>1</v>
      </c>
      <c r="I19" s="115" t="s">
        <v>171</v>
      </c>
      <c r="J19" s="105"/>
    </row>
    <row r="20" spans="1:10" s="59" customFormat="1" ht="89.25" x14ac:dyDescent="0.2">
      <c r="A20" s="99">
        <v>11</v>
      </c>
      <c r="B20" s="106" t="s">
        <v>20</v>
      </c>
      <c r="C20" s="107" t="s">
        <v>79</v>
      </c>
      <c r="D20" s="111"/>
      <c r="E20" s="109">
        <f t="shared" si="1"/>
        <v>0</v>
      </c>
      <c r="F20" s="109"/>
      <c r="G20" s="109"/>
      <c r="H20" s="109">
        <f t="shared" si="0"/>
        <v>0</v>
      </c>
      <c r="I20" s="115"/>
      <c r="J20" s="105" t="s">
        <v>151</v>
      </c>
    </row>
    <row r="21" spans="1:10" s="59" customFormat="1" ht="76.5" x14ac:dyDescent="0.2">
      <c r="A21" s="99">
        <v>12</v>
      </c>
      <c r="B21" s="106" t="s">
        <v>21</v>
      </c>
      <c r="C21" s="107" t="s">
        <v>79</v>
      </c>
      <c r="D21" s="111"/>
      <c r="E21" s="109">
        <f t="shared" si="1"/>
        <v>0</v>
      </c>
      <c r="F21" s="109"/>
      <c r="G21" s="109"/>
      <c r="H21" s="109">
        <f t="shared" si="0"/>
        <v>0</v>
      </c>
      <c r="I21" s="115" t="s">
        <v>182</v>
      </c>
      <c r="J21" s="105" t="s">
        <v>186</v>
      </c>
    </row>
    <row r="22" spans="1:10" s="59" customFormat="1" ht="89.25" x14ac:dyDescent="0.2">
      <c r="A22" s="99">
        <v>13</v>
      </c>
      <c r="B22" s="106" t="s">
        <v>22</v>
      </c>
      <c r="C22" s="107" t="s">
        <v>79</v>
      </c>
      <c r="D22" s="111"/>
      <c r="E22" s="109">
        <f t="shared" si="1"/>
        <v>0</v>
      </c>
      <c r="F22" s="109"/>
      <c r="G22" s="109"/>
      <c r="H22" s="109">
        <f t="shared" si="0"/>
        <v>0</v>
      </c>
      <c r="I22" s="131"/>
      <c r="J22" s="105" t="s">
        <v>151</v>
      </c>
    </row>
    <row r="23" spans="1:10" s="59" customFormat="1" ht="89.25" x14ac:dyDescent="0.2">
      <c r="A23" s="99">
        <v>14</v>
      </c>
      <c r="B23" s="106" t="s">
        <v>23</v>
      </c>
      <c r="C23" s="107" t="s">
        <v>79</v>
      </c>
      <c r="D23" s="111"/>
      <c r="E23" s="109">
        <f t="shared" si="1"/>
        <v>0</v>
      </c>
      <c r="F23" s="109"/>
      <c r="G23" s="109"/>
      <c r="H23" s="109">
        <f t="shared" si="0"/>
        <v>0</v>
      </c>
      <c r="I23" s="115" t="s">
        <v>195</v>
      </c>
      <c r="J23" s="105" t="s">
        <v>151</v>
      </c>
    </row>
    <row r="24" spans="1:10" s="59" customFormat="1" ht="38.25" x14ac:dyDescent="0.2">
      <c r="A24" s="99">
        <v>15</v>
      </c>
      <c r="B24" s="106" t="s">
        <v>24</v>
      </c>
      <c r="C24" s="107" t="s">
        <v>78</v>
      </c>
      <c r="D24" s="111"/>
      <c r="E24" s="109">
        <f t="shared" si="1"/>
        <v>1</v>
      </c>
      <c r="F24" s="109"/>
      <c r="G24" s="109"/>
      <c r="H24" s="109">
        <f t="shared" si="0"/>
        <v>1</v>
      </c>
      <c r="I24" s="115" t="s">
        <v>200</v>
      </c>
      <c r="J24" s="105"/>
    </row>
    <row r="25" spans="1:10" s="59" customFormat="1" ht="38.25" x14ac:dyDescent="0.2">
      <c r="A25" s="99">
        <v>16</v>
      </c>
      <c r="B25" s="106" t="s">
        <v>25</v>
      </c>
      <c r="C25" s="107" t="s">
        <v>78</v>
      </c>
      <c r="D25" s="111"/>
      <c r="E25" s="109">
        <f t="shared" si="1"/>
        <v>1</v>
      </c>
      <c r="F25" s="109"/>
      <c r="G25" s="109"/>
      <c r="H25" s="109">
        <f>E25*(1-F25)*(1-G25)</f>
        <v>1</v>
      </c>
      <c r="I25" s="115" t="s">
        <v>206</v>
      </c>
      <c r="J25" s="105"/>
    </row>
    <row r="26" spans="1:10" s="59" customFormat="1" ht="38.25" x14ac:dyDescent="0.2">
      <c r="A26" s="99">
        <v>17</v>
      </c>
      <c r="B26" s="106" t="s">
        <v>26</v>
      </c>
      <c r="C26" s="107" t="s">
        <v>78</v>
      </c>
      <c r="D26" s="111"/>
      <c r="E26" s="109">
        <f t="shared" si="1"/>
        <v>1</v>
      </c>
      <c r="F26" s="109"/>
      <c r="G26" s="109"/>
      <c r="H26" s="109">
        <f t="shared" si="0"/>
        <v>1</v>
      </c>
      <c r="I26" s="115" t="s">
        <v>212</v>
      </c>
      <c r="J26" s="105"/>
    </row>
    <row r="27" spans="1:10" s="59" customFormat="1" ht="38.25" x14ac:dyDescent="0.2">
      <c r="A27" s="99">
        <v>18</v>
      </c>
      <c r="B27" s="106" t="s">
        <v>27</v>
      </c>
      <c r="C27" s="107" t="s">
        <v>78</v>
      </c>
      <c r="D27" s="111"/>
      <c r="E27" s="109">
        <f t="shared" si="1"/>
        <v>1</v>
      </c>
      <c r="F27" s="109"/>
      <c r="G27" s="109"/>
      <c r="H27" s="109">
        <f t="shared" si="0"/>
        <v>1</v>
      </c>
      <c r="I27" s="115" t="s">
        <v>216</v>
      </c>
      <c r="J27" s="105"/>
    </row>
    <row r="28" spans="1:10" s="59" customFormat="1" ht="51" x14ac:dyDescent="0.2">
      <c r="A28" s="99">
        <v>19</v>
      </c>
      <c r="B28" s="106" t="s">
        <v>28</v>
      </c>
      <c r="C28" s="107" t="s">
        <v>78</v>
      </c>
      <c r="D28" s="111"/>
      <c r="E28" s="109">
        <f t="shared" si="1"/>
        <v>1</v>
      </c>
      <c r="F28" s="109"/>
      <c r="G28" s="109"/>
      <c r="H28" s="109">
        <f t="shared" si="0"/>
        <v>1</v>
      </c>
      <c r="I28" s="115" t="s">
        <v>220</v>
      </c>
      <c r="J28" s="105"/>
    </row>
    <row r="29" spans="1:10" s="59" customFormat="1" ht="89.25" x14ac:dyDescent="0.2">
      <c r="A29" s="99">
        <v>20</v>
      </c>
      <c r="B29" s="106" t="s">
        <v>29</v>
      </c>
      <c r="C29" s="107" t="s">
        <v>79</v>
      </c>
      <c r="D29" s="111"/>
      <c r="E29" s="109">
        <f t="shared" si="1"/>
        <v>0</v>
      </c>
      <c r="F29" s="109"/>
      <c r="G29" s="109"/>
      <c r="H29" s="109">
        <f t="shared" si="0"/>
        <v>0</v>
      </c>
      <c r="I29" s="115" t="s">
        <v>227</v>
      </c>
      <c r="J29" s="105" t="s">
        <v>151</v>
      </c>
    </row>
    <row r="30" spans="1:10" s="59" customFormat="1" ht="38.25" x14ac:dyDescent="0.2">
      <c r="A30" s="99">
        <v>21</v>
      </c>
      <c r="B30" s="106" t="s">
        <v>30</v>
      </c>
      <c r="C30" s="107" t="s">
        <v>78</v>
      </c>
      <c r="D30" s="111"/>
      <c r="E30" s="109">
        <f t="shared" si="1"/>
        <v>1</v>
      </c>
      <c r="F30" s="109"/>
      <c r="G30" s="109"/>
      <c r="H30" s="109">
        <f t="shared" si="0"/>
        <v>1</v>
      </c>
      <c r="I30" s="115" t="s">
        <v>232</v>
      </c>
      <c r="J30" s="105"/>
    </row>
    <row r="31" spans="1:10" s="59" customFormat="1" ht="38.25" x14ac:dyDescent="0.2">
      <c r="A31" s="99">
        <v>22</v>
      </c>
      <c r="B31" s="106" t="s">
        <v>31</v>
      </c>
      <c r="C31" s="107" t="s">
        <v>78</v>
      </c>
      <c r="D31" s="111"/>
      <c r="E31" s="109">
        <f t="shared" si="1"/>
        <v>1</v>
      </c>
      <c r="F31" s="109"/>
      <c r="G31" s="109"/>
      <c r="H31" s="109">
        <f t="shared" si="0"/>
        <v>1</v>
      </c>
      <c r="I31" s="115" t="s">
        <v>236</v>
      </c>
      <c r="J31" s="105"/>
    </row>
    <row r="32" spans="1:10" s="59" customFormat="1" ht="89.25" x14ac:dyDescent="0.2">
      <c r="A32" s="99">
        <v>23</v>
      </c>
      <c r="B32" s="106" t="s">
        <v>32</v>
      </c>
      <c r="C32" s="107" t="s">
        <v>79</v>
      </c>
      <c r="D32" s="111"/>
      <c r="E32" s="109">
        <f t="shared" si="1"/>
        <v>0</v>
      </c>
      <c r="F32" s="109"/>
      <c r="G32" s="109"/>
      <c r="H32" s="109">
        <f t="shared" si="0"/>
        <v>0</v>
      </c>
      <c r="I32" s="115" t="s">
        <v>244</v>
      </c>
      <c r="J32" s="105" t="s">
        <v>247</v>
      </c>
    </row>
    <row r="33" spans="1:10" s="59" customFormat="1" ht="38.25" x14ac:dyDescent="0.2">
      <c r="A33" s="99">
        <v>24</v>
      </c>
      <c r="B33" s="106" t="s">
        <v>33</v>
      </c>
      <c r="C33" s="107" t="s">
        <v>78</v>
      </c>
      <c r="D33" s="111"/>
      <c r="E33" s="109">
        <f t="shared" si="1"/>
        <v>1</v>
      </c>
      <c r="F33" s="109"/>
      <c r="G33" s="109"/>
      <c r="H33" s="109">
        <f t="shared" si="0"/>
        <v>1</v>
      </c>
      <c r="I33" s="115" t="s">
        <v>250</v>
      </c>
      <c r="J33" s="105"/>
    </row>
    <row r="34" spans="1:10" s="59" customFormat="1" ht="46.5" customHeight="1" x14ac:dyDescent="0.2">
      <c r="A34" s="99">
        <v>25</v>
      </c>
      <c r="B34" s="106" t="s">
        <v>34</v>
      </c>
      <c r="C34" s="107" t="s">
        <v>78</v>
      </c>
      <c r="D34" s="111"/>
      <c r="E34" s="109">
        <f t="shared" si="1"/>
        <v>1</v>
      </c>
      <c r="F34" s="109"/>
      <c r="G34" s="109"/>
      <c r="H34" s="109">
        <f t="shared" si="0"/>
        <v>1</v>
      </c>
      <c r="I34" s="115" t="s">
        <v>254</v>
      </c>
      <c r="J34" s="105"/>
    </row>
    <row r="35" spans="1:10" s="59" customFormat="1" ht="36" customHeight="1" x14ac:dyDescent="0.2">
      <c r="A35" s="99">
        <v>26</v>
      </c>
      <c r="B35" s="106" t="s">
        <v>35</v>
      </c>
      <c r="C35" s="107" t="s">
        <v>78</v>
      </c>
      <c r="D35" s="111"/>
      <c r="E35" s="109">
        <f t="shared" si="1"/>
        <v>1</v>
      </c>
      <c r="F35" s="109"/>
      <c r="G35" s="109"/>
      <c r="H35" s="109">
        <f t="shared" si="0"/>
        <v>1</v>
      </c>
      <c r="I35" s="115" t="s">
        <v>259</v>
      </c>
      <c r="J35" s="105"/>
    </row>
    <row r="36" spans="1:10" s="59" customFormat="1" ht="32.25" customHeight="1" x14ac:dyDescent="0.2">
      <c r="A36" s="99">
        <v>27</v>
      </c>
      <c r="B36" s="106" t="s">
        <v>36</v>
      </c>
      <c r="C36" s="107" t="s">
        <v>78</v>
      </c>
      <c r="D36" s="111"/>
      <c r="E36" s="109">
        <f t="shared" si="1"/>
        <v>1</v>
      </c>
      <c r="F36" s="109"/>
      <c r="G36" s="109"/>
      <c r="H36" s="109">
        <f t="shared" si="0"/>
        <v>1</v>
      </c>
      <c r="I36" s="115" t="s">
        <v>261</v>
      </c>
      <c r="J36" s="105" t="s">
        <v>264</v>
      </c>
    </row>
    <row r="37" spans="1:10" s="59" customFormat="1" ht="76.5" x14ac:dyDescent="0.2">
      <c r="A37" s="99">
        <v>28</v>
      </c>
      <c r="B37" s="106" t="s">
        <v>37</v>
      </c>
      <c r="C37" s="107" t="s">
        <v>79</v>
      </c>
      <c r="D37" s="111"/>
      <c r="E37" s="109">
        <f t="shared" si="1"/>
        <v>0</v>
      </c>
      <c r="F37" s="109"/>
      <c r="G37" s="109"/>
      <c r="H37" s="109">
        <f t="shared" si="0"/>
        <v>0</v>
      </c>
      <c r="I37" s="115" t="s">
        <v>268</v>
      </c>
      <c r="J37" s="105" t="s">
        <v>269</v>
      </c>
    </row>
    <row r="38" spans="1:10" s="59" customFormat="1" ht="38.25" x14ac:dyDescent="0.2">
      <c r="A38" s="99">
        <v>29</v>
      </c>
      <c r="B38" s="106" t="s">
        <v>38</v>
      </c>
      <c r="C38" s="107" t="s">
        <v>78</v>
      </c>
      <c r="D38" s="111"/>
      <c r="E38" s="109">
        <f t="shared" si="1"/>
        <v>1</v>
      </c>
      <c r="F38" s="109"/>
      <c r="G38" s="109"/>
      <c r="H38" s="109">
        <f t="shared" si="0"/>
        <v>1</v>
      </c>
      <c r="I38" s="115" t="s">
        <v>272</v>
      </c>
      <c r="J38" s="105"/>
    </row>
    <row r="39" spans="1:10" s="59" customFormat="1" ht="38.25" x14ac:dyDescent="0.2">
      <c r="A39" s="108">
        <v>30</v>
      </c>
      <c r="B39" s="106" t="s">
        <v>39</v>
      </c>
      <c r="C39" s="107" t="s">
        <v>78</v>
      </c>
      <c r="D39" s="111"/>
      <c r="E39" s="109">
        <f t="shared" si="1"/>
        <v>1</v>
      </c>
      <c r="F39" s="109"/>
      <c r="G39" s="109"/>
      <c r="H39" s="109">
        <f t="shared" si="0"/>
        <v>1</v>
      </c>
      <c r="I39" s="115" t="s">
        <v>279</v>
      </c>
      <c r="J39" s="105"/>
    </row>
    <row r="40" spans="1:10" s="59" customFormat="1" ht="38.25" x14ac:dyDescent="0.2">
      <c r="A40" s="108">
        <v>31</v>
      </c>
      <c r="B40" s="106" t="s">
        <v>40</v>
      </c>
      <c r="C40" s="107" t="s">
        <v>78</v>
      </c>
      <c r="D40" s="111"/>
      <c r="E40" s="109">
        <f t="shared" si="1"/>
        <v>1</v>
      </c>
      <c r="F40" s="109"/>
      <c r="G40" s="109"/>
      <c r="H40" s="109">
        <f t="shared" si="0"/>
        <v>1</v>
      </c>
      <c r="I40" s="115" t="s">
        <v>284</v>
      </c>
      <c r="J40" s="105"/>
    </row>
    <row r="41" spans="1:10" s="59" customFormat="1" ht="38.25" x14ac:dyDescent="0.2">
      <c r="A41" s="108">
        <v>32</v>
      </c>
      <c r="B41" s="106" t="s">
        <v>41</v>
      </c>
      <c r="C41" s="107" t="s">
        <v>78</v>
      </c>
      <c r="D41" s="111"/>
      <c r="E41" s="109">
        <f t="shared" si="1"/>
        <v>1</v>
      </c>
      <c r="F41" s="109"/>
      <c r="G41" s="109"/>
      <c r="H41" s="109">
        <f t="shared" si="0"/>
        <v>1</v>
      </c>
      <c r="I41" s="115" t="s">
        <v>289</v>
      </c>
      <c r="J41" s="105" t="s">
        <v>290</v>
      </c>
    </row>
    <row r="42" spans="1:10" s="59" customFormat="1" ht="38.25" x14ac:dyDescent="0.2">
      <c r="A42" s="108">
        <v>33</v>
      </c>
      <c r="B42" s="106" t="s">
        <v>42</v>
      </c>
      <c r="C42" s="107" t="s">
        <v>78</v>
      </c>
      <c r="D42" s="111"/>
      <c r="E42" s="109">
        <f t="shared" si="1"/>
        <v>1</v>
      </c>
      <c r="F42" s="109"/>
      <c r="G42" s="109"/>
      <c r="H42" s="109">
        <f t="shared" si="0"/>
        <v>1</v>
      </c>
      <c r="I42" s="115" t="s">
        <v>294</v>
      </c>
      <c r="J42" s="105"/>
    </row>
    <row r="43" spans="1:10" s="59" customFormat="1" ht="38.25" x14ac:dyDescent="0.2">
      <c r="A43" s="108">
        <v>34</v>
      </c>
      <c r="B43" s="106" t="s">
        <v>43</v>
      </c>
      <c r="C43" s="107" t="s">
        <v>78</v>
      </c>
      <c r="D43" s="111"/>
      <c r="E43" s="109">
        <f t="shared" si="1"/>
        <v>1</v>
      </c>
      <c r="F43" s="109"/>
      <c r="G43" s="109"/>
      <c r="H43" s="109">
        <f t="shared" si="0"/>
        <v>1</v>
      </c>
      <c r="I43" s="115" t="s">
        <v>298</v>
      </c>
      <c r="J43" s="105" t="s">
        <v>290</v>
      </c>
    </row>
    <row r="44" spans="1:10" s="59" customFormat="1" ht="153" x14ac:dyDescent="0.2">
      <c r="A44" s="108">
        <v>35</v>
      </c>
      <c r="B44" s="106" t="s">
        <v>44</v>
      </c>
      <c r="C44" s="107" t="s">
        <v>79</v>
      </c>
      <c r="D44" s="111"/>
      <c r="E44" s="109">
        <f t="shared" si="1"/>
        <v>0</v>
      </c>
      <c r="F44" s="109"/>
      <c r="G44" s="109"/>
      <c r="H44" s="109">
        <f t="shared" si="0"/>
        <v>0</v>
      </c>
      <c r="I44" s="115" t="s">
        <v>307</v>
      </c>
      <c r="J44" s="105" t="s">
        <v>306</v>
      </c>
    </row>
    <row r="45" spans="1:10" s="59" customFormat="1" ht="63.75" x14ac:dyDescent="0.2">
      <c r="A45" s="102">
        <v>36</v>
      </c>
      <c r="B45" s="100" t="s">
        <v>45</v>
      </c>
      <c r="C45" s="107" t="s">
        <v>79</v>
      </c>
      <c r="D45" s="102"/>
      <c r="E45" s="104">
        <f t="shared" si="1"/>
        <v>0</v>
      </c>
      <c r="F45" s="104"/>
      <c r="G45" s="104"/>
      <c r="H45" s="104">
        <f t="shared" si="0"/>
        <v>0</v>
      </c>
      <c r="I45" s="115" t="s">
        <v>312</v>
      </c>
      <c r="J45" s="105" t="s">
        <v>313</v>
      </c>
    </row>
    <row r="46" spans="1:10" s="59" customFormat="1" ht="76.5" x14ac:dyDescent="0.2">
      <c r="A46" s="108">
        <v>37</v>
      </c>
      <c r="B46" s="106" t="s">
        <v>46</v>
      </c>
      <c r="C46" s="107" t="s">
        <v>79</v>
      </c>
      <c r="D46" s="108"/>
      <c r="E46" s="109">
        <f t="shared" si="1"/>
        <v>0</v>
      </c>
      <c r="F46" s="109"/>
      <c r="G46" s="109"/>
      <c r="H46" s="109">
        <f t="shared" si="0"/>
        <v>0</v>
      </c>
      <c r="I46" s="115" t="s">
        <v>314</v>
      </c>
      <c r="J46" s="105" t="s">
        <v>317</v>
      </c>
    </row>
    <row r="47" spans="1:10" s="59" customFormat="1" ht="38.25" x14ac:dyDescent="0.2">
      <c r="A47" s="108">
        <v>38</v>
      </c>
      <c r="B47" s="106" t="s">
        <v>47</v>
      </c>
      <c r="C47" s="107" t="s">
        <v>78</v>
      </c>
      <c r="D47" s="108"/>
      <c r="E47" s="109">
        <f t="shared" si="1"/>
        <v>1</v>
      </c>
      <c r="F47" s="109"/>
      <c r="G47" s="109"/>
      <c r="H47" s="109">
        <f t="shared" si="0"/>
        <v>1</v>
      </c>
      <c r="I47" s="115" t="s">
        <v>321</v>
      </c>
      <c r="J47" s="105"/>
    </row>
    <row r="48" spans="1:10" s="59" customFormat="1" ht="38.25" x14ac:dyDescent="0.2">
      <c r="A48" s="108">
        <v>39</v>
      </c>
      <c r="B48" s="106" t="s">
        <v>48</v>
      </c>
      <c r="C48" s="107" t="s">
        <v>78</v>
      </c>
      <c r="D48" s="111"/>
      <c r="E48" s="109">
        <f t="shared" si="1"/>
        <v>1</v>
      </c>
      <c r="F48" s="109"/>
      <c r="G48" s="109"/>
      <c r="H48" s="109">
        <f t="shared" si="0"/>
        <v>1</v>
      </c>
      <c r="I48" s="115" t="s">
        <v>325</v>
      </c>
      <c r="J48" s="105"/>
    </row>
    <row r="49" spans="1:10" s="59" customFormat="1" ht="38.25" x14ac:dyDescent="0.2">
      <c r="A49" s="108">
        <v>40</v>
      </c>
      <c r="B49" s="106" t="s">
        <v>49</v>
      </c>
      <c r="C49" s="107" t="s">
        <v>78</v>
      </c>
      <c r="D49" s="135"/>
      <c r="E49" s="109">
        <f t="shared" si="1"/>
        <v>1</v>
      </c>
      <c r="F49" s="109"/>
      <c r="G49" s="109"/>
      <c r="H49" s="109">
        <f t="shared" si="0"/>
        <v>1</v>
      </c>
      <c r="I49" s="115" t="s">
        <v>329</v>
      </c>
      <c r="J49" s="105"/>
    </row>
    <row r="50" spans="1:10" s="59" customFormat="1" ht="38.25" x14ac:dyDescent="0.2">
      <c r="A50" s="108">
        <v>41</v>
      </c>
      <c r="B50" s="106" t="s">
        <v>50</v>
      </c>
      <c r="C50" s="107" t="s">
        <v>78</v>
      </c>
      <c r="D50" s="136"/>
      <c r="E50" s="109">
        <f t="shared" si="1"/>
        <v>1</v>
      </c>
      <c r="F50" s="109"/>
      <c r="G50" s="109"/>
      <c r="H50" s="109">
        <f t="shared" si="0"/>
        <v>1</v>
      </c>
      <c r="I50" s="115" t="s">
        <v>334</v>
      </c>
      <c r="J50" s="105"/>
    </row>
    <row r="51" spans="1:10" ht="15.75" x14ac:dyDescent="0.25">
      <c r="C51" s="81"/>
      <c r="D51" s="81"/>
      <c r="E51" s="81"/>
      <c r="F51" s="81"/>
      <c r="I51" s="98"/>
      <c r="J51" s="83"/>
    </row>
    <row r="52" spans="1:10" x14ac:dyDescent="0.2">
      <c r="C52" s="81"/>
      <c r="D52" s="81"/>
      <c r="E52" s="81"/>
      <c r="F52" s="81"/>
    </row>
    <row r="54" spans="1:10" x14ac:dyDescent="0.2">
      <c r="A54" s="65"/>
      <c r="B54" s="66"/>
      <c r="C54" s="67"/>
      <c r="D54" s="67"/>
      <c r="E54" s="67"/>
      <c r="F54" s="67"/>
    </row>
    <row r="61" spans="1:10" x14ac:dyDescent="0.2">
      <c r="A61" s="65"/>
      <c r="B61" s="66"/>
      <c r="C61" s="67"/>
      <c r="D61" s="67"/>
      <c r="E61" s="67"/>
      <c r="F61" s="67"/>
    </row>
    <row r="65" spans="1:6" x14ac:dyDescent="0.2">
      <c r="A65" s="65"/>
      <c r="B65" s="66"/>
      <c r="C65" s="67"/>
      <c r="D65" s="67"/>
      <c r="E65" s="67"/>
      <c r="F65" s="67"/>
    </row>
    <row r="68" spans="1:6" x14ac:dyDescent="0.2">
      <c r="A68" s="65"/>
      <c r="B68" s="66"/>
      <c r="C68" s="67"/>
      <c r="D68" s="67"/>
      <c r="E68" s="67"/>
      <c r="F68" s="67"/>
    </row>
    <row r="72" spans="1:6" x14ac:dyDescent="0.2">
      <c r="A72" s="65"/>
      <c r="B72" s="66"/>
      <c r="C72" s="67"/>
      <c r="D72" s="67"/>
      <c r="E72" s="67"/>
      <c r="F72" s="67"/>
    </row>
    <row r="75" spans="1:6" x14ac:dyDescent="0.2">
      <c r="A75" s="65"/>
      <c r="B75" s="66"/>
      <c r="C75" s="67"/>
      <c r="D75" s="67"/>
      <c r="E75" s="67"/>
      <c r="F75" s="67"/>
    </row>
    <row r="79" spans="1:6" x14ac:dyDescent="0.2">
      <c r="A79" s="65"/>
      <c r="B79" s="66"/>
      <c r="C79" s="67"/>
      <c r="D79" s="67"/>
      <c r="E79" s="67"/>
      <c r="F79" s="67"/>
    </row>
  </sheetData>
  <mergeCells count="10">
    <mergeCell ref="A3:J3"/>
    <mergeCell ref="A4:A6"/>
    <mergeCell ref="D4:D6"/>
    <mergeCell ref="E4:H4"/>
    <mergeCell ref="I4:I6"/>
    <mergeCell ref="J4:J6"/>
    <mergeCell ref="B5:B6"/>
    <mergeCell ref="E5:E6"/>
    <mergeCell ref="F5:G5"/>
    <mergeCell ref="H5:H6"/>
  </mergeCells>
  <dataValidations count="3">
    <dataValidation type="list" allowBlank="1" showInputMessage="1" showErrorMessage="1" sqref="F7:G7 F13:G13">
      <formula1>Формат</formula1>
    </dataValidation>
    <dataValidation type="list" allowBlank="1" showInputMessage="1" showErrorMessage="1" sqref="C50:D50 C14:C49 C8:C12">
      <formula1>$C$5:$C$6</formula1>
    </dataValidation>
    <dataValidation type="list" allowBlank="1" showInputMessage="1" showErrorMessage="1" sqref="C13">
      <formula1>Выбор_1.2</formula1>
    </dataValidation>
  </dataValidations>
  <pageMargins left="0.19685039370078741" right="0.19685039370078741" top="0.35433070866141736" bottom="0.35433070866141736" header="0" footer="0"/>
  <pageSetup paperSize="9" scale="60" fitToHeight="0" orientation="landscape" r:id="rId1"/>
  <rowBreaks count="2" manualBreakCount="2">
    <brk id="20" max="9" man="1"/>
    <brk id="31" max="9" man="1"/>
  </rowBreaks>
  <extLst>
    <ext xmlns:x14="http://schemas.microsoft.com/office/spreadsheetml/2009/9/main" uri="{CCE6A557-97BC-4b89-ADB6-D9C93CAAB3DF}">
      <x14:dataValidations xmlns:xm="http://schemas.microsoft.com/office/excel/2006/main" count="1">
        <x14:dataValidation type="list" allowBlank="1" showInputMessage="1" showErrorMessage="1">
          <x14:formula1>
            <xm:f>'Методика II этап'!$B$32</xm:f>
          </x14:formula1>
          <xm:sqref>F14:G50 F8:G12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1"/>
  <sheetViews>
    <sheetView view="pageBreakPreview" zoomScale="85" zoomScaleNormal="100" zoomScaleSheetLayoutView="85" workbookViewId="0">
      <pane ySplit="6" topLeftCell="A7" activePane="bottomLeft" state="frozenSplit"/>
      <selection activeCell="G50" sqref="G50"/>
      <selection pane="bottomLeft" activeCell="N6" sqref="N6"/>
    </sheetView>
  </sheetViews>
  <sheetFormatPr defaultRowHeight="12.75" x14ac:dyDescent="0.2"/>
  <cols>
    <col min="1" max="1" width="4.28515625" style="63" customWidth="1"/>
    <col min="2" max="2" width="22.7109375" style="1" customWidth="1"/>
    <col min="3" max="3" width="40.28515625" style="1" customWidth="1"/>
    <col min="4" max="4" width="15.5703125" style="1" customWidth="1"/>
    <col min="5" max="5" width="20" style="1" customWidth="1"/>
    <col min="6" max="6" width="21.5703125" style="64" customWidth="1"/>
    <col min="7" max="7" width="12.85546875" style="64" customWidth="1"/>
    <col min="8" max="9" width="10.85546875" style="64" customWidth="1"/>
    <col min="10" max="10" width="9.85546875" style="64" customWidth="1"/>
    <col min="11" max="11" width="36.140625" style="64" customWidth="1"/>
    <col min="12" max="12" width="46" style="97" customWidth="1"/>
    <col min="13" max="13" width="9.140625" style="1"/>
    <col min="14" max="14" width="40" style="44" customWidth="1"/>
    <col min="15" max="16384" width="9.140625" style="1"/>
  </cols>
  <sheetData>
    <row r="1" spans="1:14" ht="24.75" customHeight="1" x14ac:dyDescent="0.2">
      <c r="A1" s="41" t="s">
        <v>109</v>
      </c>
      <c r="B1" s="42"/>
      <c r="C1" s="42"/>
      <c r="D1" s="42"/>
      <c r="E1" s="42"/>
      <c r="F1" s="42"/>
      <c r="G1" s="42"/>
      <c r="H1" s="42"/>
      <c r="I1" s="42"/>
      <c r="J1" s="42"/>
      <c r="K1" s="42"/>
      <c r="L1" s="139"/>
      <c r="M1" s="44"/>
      <c r="N1" s="1"/>
    </row>
    <row r="2" spans="1:14" ht="15" customHeight="1" x14ac:dyDescent="0.2">
      <c r="A2" s="45" t="s">
        <v>87</v>
      </c>
      <c r="B2" s="45"/>
      <c r="C2" s="46"/>
      <c r="D2" s="46"/>
      <c r="E2" s="46"/>
      <c r="F2" s="46"/>
      <c r="G2" s="46"/>
      <c r="H2" s="46"/>
      <c r="I2" s="46"/>
      <c r="J2" s="46"/>
      <c r="K2" s="46"/>
      <c r="L2" s="4"/>
      <c r="M2" s="44"/>
      <c r="N2" s="1"/>
    </row>
    <row r="3" spans="1:14" ht="42" customHeight="1" x14ac:dyDescent="0.2">
      <c r="A3" s="170" t="str">
        <f>'Методика II этап'!B27</f>
        <v xml:space="preserve">В целях оценки показателя учитывается официальный документ (решение/протокол), принятый по итогам публичных слушаний или общественного обсуждения и подписанный уполномоченным должностным лицом. Указанный документ должен быть опубликован не позднее 10 рабочих дней после проведения публичных слушаний  и сохраняться не менее трех лет. При нарушении указанного срока применяется понижающий коэффициент за несоблюдение сроков обеспечения доступа к бюджетным данным. В случае, если в установленный срок документ не размещен, оценка показателя принимает значение 0 баллов.
</v>
      </c>
      <c r="B3" s="170"/>
      <c r="C3" s="170"/>
      <c r="D3" s="170"/>
      <c r="E3" s="170"/>
      <c r="F3" s="170"/>
      <c r="G3" s="170"/>
      <c r="H3" s="170"/>
      <c r="I3" s="170"/>
      <c r="J3" s="170"/>
      <c r="K3" s="170"/>
      <c r="L3" s="170"/>
      <c r="M3" s="44"/>
      <c r="N3" s="1"/>
    </row>
    <row r="4" spans="1:14" ht="124.5" customHeight="1" x14ac:dyDescent="0.2">
      <c r="A4" s="169" t="s">
        <v>52</v>
      </c>
      <c r="B4" s="5" t="s">
        <v>88</v>
      </c>
      <c r="C4" s="5" t="str">
        <f>'Методика II этап'!B26</f>
        <v>Проведение публичных слушаний по годовому отчету об исполнении бюджета муниципального образования за отчетный финансовый год и опубликование в составе материалов к проекту решения об исполнении  бюджета муниципального образования  за отчетный финансовый год  итогового документа (решения/протокола), принятого по результатам публичных слушаний, на портале (сайте)</v>
      </c>
      <c r="D4" s="5" t="s">
        <v>89</v>
      </c>
      <c r="E4" s="169" t="s">
        <v>90</v>
      </c>
      <c r="F4" s="169" t="s">
        <v>110</v>
      </c>
      <c r="G4" s="169"/>
      <c r="H4" s="169"/>
      <c r="I4" s="169"/>
      <c r="J4" s="169"/>
      <c r="K4" s="169" t="s">
        <v>92</v>
      </c>
      <c r="L4" s="169" t="s">
        <v>93</v>
      </c>
      <c r="N4" s="48"/>
    </row>
    <row r="5" spans="1:14" s="49" customFormat="1" ht="94.5" x14ac:dyDescent="0.2">
      <c r="A5" s="169"/>
      <c r="B5" s="169" t="s">
        <v>94</v>
      </c>
      <c r="C5" s="7" t="str">
        <f>'Методика II этап'!B28</f>
        <v>Публичные слушания проводились, и в составе материалов к проекту решения об исполнении бюджета муниципального образования за отчетный финансовый год  опубликован итоговый документ (решение/протокол), принятый по результатам публичных слушаний</v>
      </c>
      <c r="D5" s="167" t="s">
        <v>95</v>
      </c>
      <c r="E5" s="169"/>
      <c r="F5" s="166" t="s">
        <v>96</v>
      </c>
      <c r="G5" s="167" t="s">
        <v>97</v>
      </c>
      <c r="H5" s="167"/>
      <c r="I5" s="167"/>
      <c r="J5" s="166" t="s">
        <v>98</v>
      </c>
      <c r="K5" s="169"/>
      <c r="L5" s="169"/>
      <c r="N5" s="50"/>
    </row>
    <row r="6" spans="1:14" s="49" customFormat="1" ht="64.5" customHeight="1" x14ac:dyDescent="0.2">
      <c r="A6" s="169"/>
      <c r="B6" s="169"/>
      <c r="C6" s="7" t="str">
        <f>'Методика II этап'!B29</f>
        <v>Публичные слушания не проводились, или не опубликован итоговый документ (решение/протокол), принятый по результатам публичных слушаний</v>
      </c>
      <c r="D6" s="169"/>
      <c r="E6" s="169"/>
      <c r="F6" s="166"/>
      <c r="G6" s="7" t="s">
        <v>99</v>
      </c>
      <c r="H6" s="7" t="s">
        <v>100</v>
      </c>
      <c r="I6" s="7" t="s">
        <v>101</v>
      </c>
      <c r="J6" s="166"/>
      <c r="K6" s="169"/>
      <c r="L6" s="169"/>
      <c r="N6" s="50"/>
    </row>
    <row r="7" spans="1:14" s="56" customFormat="1" x14ac:dyDescent="0.2">
      <c r="A7" s="51"/>
      <c r="B7" s="13" t="s">
        <v>9</v>
      </c>
      <c r="C7" s="52"/>
      <c r="D7" s="53"/>
      <c r="E7" s="53"/>
      <c r="F7" s="54"/>
      <c r="G7" s="54"/>
      <c r="H7" s="54"/>
      <c r="I7" s="54"/>
      <c r="J7" s="54"/>
      <c r="K7" s="55"/>
      <c r="L7" s="55"/>
      <c r="N7" s="57"/>
    </row>
    <row r="8" spans="1:14" s="59" customFormat="1" ht="89.25" x14ac:dyDescent="0.2">
      <c r="A8" s="99">
        <v>1</v>
      </c>
      <c r="B8" s="106" t="s">
        <v>10</v>
      </c>
      <c r="C8" s="105" t="s">
        <v>83</v>
      </c>
      <c r="D8" s="111" t="s">
        <v>125</v>
      </c>
      <c r="E8" s="111"/>
      <c r="F8" s="109">
        <f>IF(C8=$C$5,1,0)</f>
        <v>1</v>
      </c>
      <c r="G8" s="109"/>
      <c r="H8" s="109"/>
      <c r="I8" s="109"/>
      <c r="J8" s="109">
        <f>F8*(1-G8)*(1-H8)*(1-I8)</f>
        <v>1</v>
      </c>
      <c r="K8" s="115" t="s">
        <v>117</v>
      </c>
      <c r="L8" s="105"/>
    </row>
    <row r="9" spans="1:14" s="59" customFormat="1" ht="89.25" x14ac:dyDescent="0.2">
      <c r="A9" s="99">
        <v>2</v>
      </c>
      <c r="B9" s="106" t="s">
        <v>11</v>
      </c>
      <c r="C9" s="105" t="s">
        <v>83</v>
      </c>
      <c r="D9" s="111" t="s">
        <v>125</v>
      </c>
      <c r="E9" s="111"/>
      <c r="F9" s="109">
        <f>IF(C9=$C$5,1,0)</f>
        <v>1</v>
      </c>
      <c r="G9" s="109"/>
      <c r="H9" s="109"/>
      <c r="I9" s="109"/>
      <c r="J9" s="109">
        <f>F9*(1-G9)*(1-H9)*(1-I9)</f>
        <v>1</v>
      </c>
      <c r="K9" s="115" t="s">
        <v>126</v>
      </c>
      <c r="L9" s="117"/>
    </row>
    <row r="10" spans="1:14" s="59" customFormat="1" ht="89.25" x14ac:dyDescent="0.2">
      <c r="A10" s="99">
        <v>3</v>
      </c>
      <c r="B10" s="100" t="s">
        <v>12</v>
      </c>
      <c r="C10" s="105" t="s">
        <v>83</v>
      </c>
      <c r="D10" s="111" t="s">
        <v>125</v>
      </c>
      <c r="E10" s="103"/>
      <c r="F10" s="109">
        <f>IF(C10=$C$5,1,0)</f>
        <v>1</v>
      </c>
      <c r="G10" s="109"/>
      <c r="H10" s="109"/>
      <c r="I10" s="109"/>
      <c r="J10" s="109">
        <f t="shared" ref="J10:J50" si="0">F10*(1-G10)*(1-H10)*(1-I10)</f>
        <v>1</v>
      </c>
      <c r="K10" s="115" t="s">
        <v>133</v>
      </c>
      <c r="L10" s="117"/>
    </row>
    <row r="11" spans="1:14" s="59" customFormat="1" ht="17.25" customHeight="1" x14ac:dyDescent="0.2">
      <c r="A11" s="54"/>
      <c r="B11" s="13" t="s">
        <v>114</v>
      </c>
      <c r="C11" s="143"/>
      <c r="D11" s="145"/>
      <c r="E11" s="145"/>
      <c r="F11" s="74"/>
      <c r="G11" s="74"/>
      <c r="H11" s="74"/>
      <c r="I11" s="74"/>
      <c r="J11" s="74"/>
      <c r="K11" s="146"/>
      <c r="L11" s="147"/>
    </row>
    <row r="12" spans="1:14" s="59" customFormat="1" ht="89.25" x14ac:dyDescent="0.2">
      <c r="A12" s="99">
        <v>4</v>
      </c>
      <c r="B12" s="100" t="s">
        <v>115</v>
      </c>
      <c r="C12" s="105" t="s">
        <v>83</v>
      </c>
      <c r="D12" s="111" t="s">
        <v>125</v>
      </c>
      <c r="E12" s="125"/>
      <c r="F12" s="109">
        <f>IF(C12=$C$5,1,0)</f>
        <v>1</v>
      </c>
      <c r="G12" s="109"/>
      <c r="H12" s="109"/>
      <c r="I12" s="109"/>
      <c r="J12" s="109">
        <f t="shared" si="0"/>
        <v>1</v>
      </c>
      <c r="K12" s="115" t="s">
        <v>142</v>
      </c>
      <c r="L12" s="117"/>
    </row>
    <row r="13" spans="1:14" s="56" customFormat="1" x14ac:dyDescent="0.2">
      <c r="A13" s="119"/>
      <c r="B13" s="13" t="s">
        <v>13</v>
      </c>
      <c r="C13" s="90"/>
      <c r="D13" s="53"/>
      <c r="E13" s="53"/>
      <c r="F13" s="74"/>
      <c r="G13" s="54"/>
      <c r="H13" s="54"/>
      <c r="I13" s="54"/>
      <c r="J13" s="74"/>
      <c r="K13" s="60"/>
      <c r="L13" s="55"/>
      <c r="N13" s="57"/>
    </row>
    <row r="14" spans="1:14" s="59" customFormat="1" ht="63.75" x14ac:dyDescent="0.2">
      <c r="A14" s="99">
        <v>5</v>
      </c>
      <c r="B14" s="106" t="s">
        <v>14</v>
      </c>
      <c r="C14" s="105" t="s">
        <v>84</v>
      </c>
      <c r="D14" s="102"/>
      <c r="E14" s="111"/>
      <c r="F14" s="109">
        <f>IF(C14=$C$5,1,0)</f>
        <v>0</v>
      </c>
      <c r="G14" s="109"/>
      <c r="H14" s="109"/>
      <c r="I14" s="109"/>
      <c r="J14" s="109">
        <f t="shared" si="0"/>
        <v>0</v>
      </c>
      <c r="K14" s="115" t="s">
        <v>148</v>
      </c>
      <c r="L14" s="105" t="s">
        <v>153</v>
      </c>
    </row>
    <row r="15" spans="1:14" s="59" customFormat="1" ht="89.25" x14ac:dyDescent="0.2">
      <c r="A15" s="99">
        <v>6</v>
      </c>
      <c r="B15" s="106" t="s">
        <v>15</v>
      </c>
      <c r="C15" s="105" t="s">
        <v>83</v>
      </c>
      <c r="D15" s="111" t="s">
        <v>125</v>
      </c>
      <c r="E15" s="111"/>
      <c r="F15" s="109">
        <f t="shared" ref="F15:F50" si="1">IF(C15=$C$5,1,0)</f>
        <v>1</v>
      </c>
      <c r="G15" s="109"/>
      <c r="H15" s="109"/>
      <c r="I15" s="109"/>
      <c r="J15" s="109">
        <f t="shared" si="0"/>
        <v>1</v>
      </c>
      <c r="K15" s="115" t="s">
        <v>154</v>
      </c>
      <c r="L15" s="117"/>
    </row>
    <row r="16" spans="1:14" s="59" customFormat="1" ht="89.25" x14ac:dyDescent="0.2">
      <c r="A16" s="99">
        <v>7</v>
      </c>
      <c r="B16" s="100" t="s">
        <v>16</v>
      </c>
      <c r="C16" s="105" t="s">
        <v>83</v>
      </c>
      <c r="D16" s="111" t="s">
        <v>125</v>
      </c>
      <c r="E16" s="103"/>
      <c r="F16" s="109">
        <f t="shared" si="1"/>
        <v>1</v>
      </c>
      <c r="G16" s="109"/>
      <c r="H16" s="109"/>
      <c r="I16" s="109"/>
      <c r="J16" s="109">
        <f t="shared" si="0"/>
        <v>1</v>
      </c>
      <c r="K16" s="115" t="s">
        <v>162</v>
      </c>
      <c r="L16" s="128"/>
    </row>
    <row r="17" spans="1:12" s="59" customFormat="1" ht="89.25" x14ac:dyDescent="0.2">
      <c r="A17" s="99">
        <v>8</v>
      </c>
      <c r="B17" s="106" t="s">
        <v>17</v>
      </c>
      <c r="C17" s="105" t="s">
        <v>83</v>
      </c>
      <c r="D17" s="111" t="s">
        <v>125</v>
      </c>
      <c r="E17" s="103"/>
      <c r="F17" s="109">
        <f t="shared" si="1"/>
        <v>1</v>
      </c>
      <c r="G17" s="109"/>
      <c r="H17" s="109"/>
      <c r="I17" s="109"/>
      <c r="J17" s="109">
        <f t="shared" si="0"/>
        <v>1</v>
      </c>
      <c r="K17" s="115" t="s">
        <v>165</v>
      </c>
      <c r="L17" s="117"/>
    </row>
    <row r="18" spans="1:12" s="59" customFormat="1" ht="89.25" x14ac:dyDescent="0.2">
      <c r="A18" s="99">
        <v>9</v>
      </c>
      <c r="B18" s="106" t="s">
        <v>18</v>
      </c>
      <c r="C18" s="105" t="s">
        <v>83</v>
      </c>
      <c r="D18" s="111" t="s">
        <v>125</v>
      </c>
      <c r="E18" s="111"/>
      <c r="F18" s="109">
        <f t="shared" si="1"/>
        <v>1</v>
      </c>
      <c r="G18" s="109"/>
      <c r="H18" s="109"/>
      <c r="I18" s="109"/>
      <c r="J18" s="109">
        <f t="shared" si="0"/>
        <v>1</v>
      </c>
      <c r="K18" s="115" t="s">
        <v>167</v>
      </c>
      <c r="L18" s="128"/>
    </row>
    <row r="19" spans="1:12" s="59" customFormat="1" ht="90" customHeight="1" x14ac:dyDescent="0.2">
      <c r="A19" s="99">
        <v>10</v>
      </c>
      <c r="B19" s="106" t="s">
        <v>19</v>
      </c>
      <c r="C19" s="105" t="s">
        <v>83</v>
      </c>
      <c r="D19" s="111" t="s">
        <v>125</v>
      </c>
      <c r="E19" s="111"/>
      <c r="F19" s="109">
        <f>IF(C19=$C$5,1,0)</f>
        <v>1</v>
      </c>
      <c r="G19" s="109"/>
      <c r="H19" s="109"/>
      <c r="I19" s="109"/>
      <c r="J19" s="109">
        <f t="shared" si="0"/>
        <v>1</v>
      </c>
      <c r="K19" s="115" t="s">
        <v>172</v>
      </c>
      <c r="L19" s="117"/>
    </row>
    <row r="20" spans="1:12" s="59" customFormat="1" ht="51" x14ac:dyDescent="0.2">
      <c r="A20" s="99">
        <v>11</v>
      </c>
      <c r="B20" s="106" t="s">
        <v>20</v>
      </c>
      <c r="C20" s="105" t="s">
        <v>84</v>
      </c>
      <c r="D20" s="108"/>
      <c r="E20" s="111"/>
      <c r="F20" s="109">
        <f t="shared" si="1"/>
        <v>0</v>
      </c>
      <c r="G20" s="109"/>
      <c r="H20" s="109"/>
      <c r="I20" s="109"/>
      <c r="J20" s="109">
        <f t="shared" si="0"/>
        <v>0</v>
      </c>
      <c r="K20" s="115" t="s">
        <v>175</v>
      </c>
      <c r="L20" s="117" t="s">
        <v>180</v>
      </c>
    </row>
    <row r="21" spans="1:12" s="59" customFormat="1" ht="51" x14ac:dyDescent="0.2">
      <c r="A21" s="99">
        <v>12</v>
      </c>
      <c r="B21" s="106" t="s">
        <v>21</v>
      </c>
      <c r="C21" s="105" t="s">
        <v>84</v>
      </c>
      <c r="D21" s="102"/>
      <c r="E21" s="103"/>
      <c r="F21" s="109">
        <f t="shared" si="1"/>
        <v>0</v>
      </c>
      <c r="G21" s="109"/>
      <c r="H21" s="109"/>
      <c r="I21" s="109"/>
      <c r="J21" s="109">
        <f t="shared" si="0"/>
        <v>0</v>
      </c>
      <c r="K21" s="115" t="s">
        <v>182</v>
      </c>
      <c r="L21" s="105" t="s">
        <v>185</v>
      </c>
    </row>
    <row r="22" spans="1:12" s="59" customFormat="1" ht="51" x14ac:dyDescent="0.2">
      <c r="A22" s="99">
        <v>13</v>
      </c>
      <c r="B22" s="106" t="s">
        <v>22</v>
      </c>
      <c r="C22" s="105" t="s">
        <v>84</v>
      </c>
      <c r="D22" s="111" t="s">
        <v>129</v>
      </c>
      <c r="E22" s="103"/>
      <c r="F22" s="109">
        <f t="shared" si="1"/>
        <v>0</v>
      </c>
      <c r="G22" s="109"/>
      <c r="H22" s="109"/>
      <c r="I22" s="109"/>
      <c r="J22" s="109">
        <f t="shared" si="0"/>
        <v>0</v>
      </c>
      <c r="K22" s="115" t="s">
        <v>189</v>
      </c>
      <c r="L22" s="117" t="s">
        <v>150</v>
      </c>
    </row>
    <row r="23" spans="1:12" s="59" customFormat="1" ht="76.5" x14ac:dyDescent="0.2">
      <c r="A23" s="99">
        <v>14</v>
      </c>
      <c r="B23" s="106" t="s">
        <v>23</v>
      </c>
      <c r="C23" s="105" t="s">
        <v>84</v>
      </c>
      <c r="D23" s="102"/>
      <c r="E23" s="103"/>
      <c r="F23" s="109">
        <f t="shared" si="1"/>
        <v>0</v>
      </c>
      <c r="G23" s="109"/>
      <c r="H23" s="109"/>
      <c r="I23" s="109"/>
      <c r="J23" s="109">
        <f t="shared" si="0"/>
        <v>0</v>
      </c>
      <c r="K23" s="115" t="s">
        <v>192</v>
      </c>
      <c r="L23" s="114" t="s">
        <v>199</v>
      </c>
    </row>
    <row r="24" spans="1:12" s="59" customFormat="1" ht="51" x14ac:dyDescent="0.2">
      <c r="A24" s="99">
        <v>15</v>
      </c>
      <c r="B24" s="106" t="s">
        <v>24</v>
      </c>
      <c r="C24" s="105" t="s">
        <v>84</v>
      </c>
      <c r="D24" s="111" t="s">
        <v>129</v>
      </c>
      <c r="E24" s="103"/>
      <c r="F24" s="109">
        <f t="shared" si="1"/>
        <v>0</v>
      </c>
      <c r="G24" s="109"/>
      <c r="H24" s="109"/>
      <c r="I24" s="109"/>
      <c r="J24" s="109">
        <f t="shared" si="0"/>
        <v>0</v>
      </c>
      <c r="K24" s="115" t="s">
        <v>204</v>
      </c>
      <c r="L24" s="117" t="s">
        <v>150</v>
      </c>
    </row>
    <row r="25" spans="1:12" s="59" customFormat="1" ht="51" x14ac:dyDescent="0.2">
      <c r="A25" s="99">
        <v>16</v>
      </c>
      <c r="B25" s="106" t="s">
        <v>25</v>
      </c>
      <c r="C25" s="105" t="s">
        <v>84</v>
      </c>
      <c r="D25" s="111" t="s">
        <v>129</v>
      </c>
      <c r="E25" s="111"/>
      <c r="F25" s="109">
        <f t="shared" si="1"/>
        <v>0</v>
      </c>
      <c r="G25" s="109"/>
      <c r="H25" s="109"/>
      <c r="I25" s="109"/>
      <c r="J25" s="109">
        <f t="shared" si="0"/>
        <v>0</v>
      </c>
      <c r="K25" s="115" t="s">
        <v>205</v>
      </c>
      <c r="L25" s="117" t="s">
        <v>150</v>
      </c>
    </row>
    <row r="26" spans="1:12" s="59" customFormat="1" ht="102" x14ac:dyDescent="0.2">
      <c r="A26" s="99">
        <v>17</v>
      </c>
      <c r="B26" s="106" t="s">
        <v>26</v>
      </c>
      <c r="C26" s="105" t="s">
        <v>84</v>
      </c>
      <c r="D26" s="111" t="s">
        <v>125</v>
      </c>
      <c r="E26" s="103" t="s">
        <v>214</v>
      </c>
      <c r="F26" s="109">
        <f t="shared" si="1"/>
        <v>0</v>
      </c>
      <c r="G26" s="109"/>
      <c r="H26" s="109"/>
      <c r="I26" s="109"/>
      <c r="J26" s="109">
        <f t="shared" si="0"/>
        <v>0</v>
      </c>
      <c r="K26" s="115" t="s">
        <v>212</v>
      </c>
      <c r="L26" s="117"/>
    </row>
    <row r="27" spans="1:12" s="59" customFormat="1" ht="89.25" x14ac:dyDescent="0.2">
      <c r="A27" s="99">
        <v>18</v>
      </c>
      <c r="B27" s="106" t="s">
        <v>27</v>
      </c>
      <c r="C27" s="105" t="s">
        <v>83</v>
      </c>
      <c r="D27" s="111" t="s">
        <v>125</v>
      </c>
      <c r="E27" s="111"/>
      <c r="F27" s="109">
        <f t="shared" si="1"/>
        <v>1</v>
      </c>
      <c r="G27" s="109"/>
      <c r="H27" s="109"/>
      <c r="I27" s="109"/>
      <c r="J27" s="109">
        <f t="shared" si="0"/>
        <v>1</v>
      </c>
      <c r="K27" s="115" t="s">
        <v>217</v>
      </c>
      <c r="L27" s="128"/>
    </row>
    <row r="28" spans="1:12" s="59" customFormat="1" ht="89.25" x14ac:dyDescent="0.2">
      <c r="A28" s="99">
        <v>19</v>
      </c>
      <c r="B28" s="106" t="s">
        <v>28</v>
      </c>
      <c r="C28" s="105" t="s">
        <v>83</v>
      </c>
      <c r="D28" s="111" t="s">
        <v>125</v>
      </c>
      <c r="E28" s="108"/>
      <c r="F28" s="109">
        <f t="shared" si="1"/>
        <v>1</v>
      </c>
      <c r="G28" s="109"/>
      <c r="H28" s="109"/>
      <c r="I28" s="109"/>
      <c r="J28" s="109">
        <f t="shared" si="0"/>
        <v>1</v>
      </c>
      <c r="K28" s="115" t="s">
        <v>220</v>
      </c>
      <c r="L28" s="117"/>
    </row>
    <row r="29" spans="1:12" s="59" customFormat="1" ht="51" x14ac:dyDescent="0.2">
      <c r="A29" s="99">
        <v>20</v>
      </c>
      <c r="B29" s="106" t="s">
        <v>29</v>
      </c>
      <c r="C29" s="105" t="s">
        <v>84</v>
      </c>
      <c r="D29" s="111"/>
      <c r="E29" s="111"/>
      <c r="F29" s="109">
        <f t="shared" si="1"/>
        <v>0</v>
      </c>
      <c r="G29" s="109"/>
      <c r="H29" s="109"/>
      <c r="I29" s="109"/>
      <c r="J29" s="109">
        <f t="shared" si="0"/>
        <v>0</v>
      </c>
      <c r="K29" s="115" t="s">
        <v>227</v>
      </c>
      <c r="L29" s="105" t="s">
        <v>228</v>
      </c>
    </row>
    <row r="30" spans="1:12" s="59" customFormat="1" ht="89.25" x14ac:dyDescent="0.2">
      <c r="A30" s="99">
        <v>21</v>
      </c>
      <c r="B30" s="106" t="s">
        <v>30</v>
      </c>
      <c r="C30" s="105" t="s">
        <v>83</v>
      </c>
      <c r="D30" s="111" t="s">
        <v>125</v>
      </c>
      <c r="E30" s="111"/>
      <c r="F30" s="109">
        <f t="shared" si="1"/>
        <v>1</v>
      </c>
      <c r="G30" s="109"/>
      <c r="H30" s="109"/>
      <c r="I30" s="109"/>
      <c r="J30" s="109">
        <f t="shared" si="0"/>
        <v>1</v>
      </c>
      <c r="K30" s="115" t="s">
        <v>233</v>
      </c>
      <c r="L30" s="117"/>
    </row>
    <row r="31" spans="1:12" s="59" customFormat="1" ht="89.25" x14ac:dyDescent="0.2">
      <c r="A31" s="99">
        <v>22</v>
      </c>
      <c r="B31" s="106" t="s">
        <v>31</v>
      </c>
      <c r="C31" s="105" t="s">
        <v>83</v>
      </c>
      <c r="D31" s="111" t="s">
        <v>125</v>
      </c>
      <c r="E31" s="111"/>
      <c r="F31" s="109">
        <f t="shared" si="1"/>
        <v>1</v>
      </c>
      <c r="G31" s="109"/>
      <c r="H31" s="109"/>
      <c r="I31" s="109"/>
      <c r="J31" s="109">
        <f t="shared" si="0"/>
        <v>1</v>
      </c>
      <c r="K31" s="115" t="s">
        <v>236</v>
      </c>
      <c r="L31" s="132"/>
    </row>
    <row r="32" spans="1:12" s="59" customFormat="1" ht="102" x14ac:dyDescent="0.2">
      <c r="A32" s="99">
        <v>23</v>
      </c>
      <c r="B32" s="106" t="s">
        <v>32</v>
      </c>
      <c r="C32" s="105" t="s">
        <v>84</v>
      </c>
      <c r="D32" s="111" t="s">
        <v>129</v>
      </c>
      <c r="E32" s="108"/>
      <c r="F32" s="109">
        <f t="shared" si="1"/>
        <v>0</v>
      </c>
      <c r="G32" s="109"/>
      <c r="H32" s="109"/>
      <c r="I32" s="109"/>
      <c r="J32" s="109">
        <f t="shared" si="0"/>
        <v>0</v>
      </c>
      <c r="K32" s="115" t="s">
        <v>245</v>
      </c>
      <c r="L32" s="117" t="s">
        <v>150</v>
      </c>
    </row>
    <row r="33" spans="1:12" s="59" customFormat="1" ht="89.25" x14ac:dyDescent="0.2">
      <c r="A33" s="99">
        <v>24</v>
      </c>
      <c r="B33" s="106" t="s">
        <v>33</v>
      </c>
      <c r="C33" s="105" t="s">
        <v>83</v>
      </c>
      <c r="D33" s="111" t="s">
        <v>251</v>
      </c>
      <c r="E33" s="111"/>
      <c r="F33" s="109">
        <f t="shared" si="1"/>
        <v>1</v>
      </c>
      <c r="G33" s="109"/>
      <c r="H33" s="109"/>
      <c r="I33" s="109"/>
      <c r="J33" s="109">
        <f t="shared" si="0"/>
        <v>1</v>
      </c>
      <c r="K33" s="115" t="s">
        <v>248</v>
      </c>
      <c r="L33" s="117"/>
    </row>
    <row r="34" spans="1:12" s="59" customFormat="1" ht="89.25" x14ac:dyDescent="0.2">
      <c r="A34" s="99">
        <v>25</v>
      </c>
      <c r="B34" s="106" t="s">
        <v>34</v>
      </c>
      <c r="C34" s="105" t="s">
        <v>83</v>
      </c>
      <c r="D34" s="111" t="s">
        <v>125</v>
      </c>
      <c r="E34" s="108"/>
      <c r="F34" s="109">
        <f t="shared" si="1"/>
        <v>1</v>
      </c>
      <c r="G34" s="109"/>
      <c r="H34" s="109"/>
      <c r="I34" s="109"/>
      <c r="J34" s="109">
        <f t="shared" si="0"/>
        <v>1</v>
      </c>
      <c r="K34" s="115" t="s">
        <v>252</v>
      </c>
      <c r="L34" s="105"/>
    </row>
    <row r="35" spans="1:12" s="59" customFormat="1" ht="51" x14ac:dyDescent="0.2">
      <c r="A35" s="99">
        <v>26</v>
      </c>
      <c r="B35" s="106" t="s">
        <v>35</v>
      </c>
      <c r="C35" s="105" t="s">
        <v>84</v>
      </c>
      <c r="D35" s="111" t="s">
        <v>129</v>
      </c>
      <c r="E35" s="111"/>
      <c r="F35" s="109">
        <f t="shared" si="1"/>
        <v>0</v>
      </c>
      <c r="G35" s="109"/>
      <c r="H35" s="109"/>
      <c r="I35" s="109"/>
      <c r="J35" s="109">
        <f t="shared" si="0"/>
        <v>0</v>
      </c>
      <c r="K35" s="115" t="s">
        <v>260</v>
      </c>
      <c r="L35" s="117" t="s">
        <v>150</v>
      </c>
    </row>
    <row r="36" spans="1:12" s="59" customFormat="1" ht="89.25" x14ac:dyDescent="0.2">
      <c r="A36" s="99">
        <v>27</v>
      </c>
      <c r="B36" s="106" t="s">
        <v>36</v>
      </c>
      <c r="C36" s="105" t="s">
        <v>83</v>
      </c>
      <c r="D36" s="111" t="s">
        <v>125</v>
      </c>
      <c r="E36" s="103"/>
      <c r="F36" s="109">
        <f t="shared" si="1"/>
        <v>1</v>
      </c>
      <c r="G36" s="109"/>
      <c r="H36" s="109"/>
      <c r="I36" s="109"/>
      <c r="J36" s="109">
        <f t="shared" si="0"/>
        <v>1</v>
      </c>
      <c r="K36" s="115" t="s">
        <v>261</v>
      </c>
      <c r="L36" s="117"/>
    </row>
    <row r="37" spans="1:12" s="59" customFormat="1" ht="89.25" x14ac:dyDescent="0.2">
      <c r="A37" s="99">
        <v>28</v>
      </c>
      <c r="B37" s="106" t="s">
        <v>37</v>
      </c>
      <c r="C37" s="105" t="s">
        <v>83</v>
      </c>
      <c r="D37" s="111" t="s">
        <v>125</v>
      </c>
      <c r="E37" s="111"/>
      <c r="F37" s="109">
        <f t="shared" si="1"/>
        <v>1</v>
      </c>
      <c r="G37" s="109"/>
      <c r="H37" s="109"/>
      <c r="I37" s="109"/>
      <c r="J37" s="109">
        <f t="shared" si="0"/>
        <v>1</v>
      </c>
      <c r="K37" s="115" t="s">
        <v>265</v>
      </c>
      <c r="L37" s="117"/>
    </row>
    <row r="38" spans="1:12" s="59" customFormat="1" ht="89.25" x14ac:dyDescent="0.2">
      <c r="A38" s="99">
        <v>29</v>
      </c>
      <c r="B38" s="100" t="s">
        <v>38</v>
      </c>
      <c r="C38" s="105" t="s">
        <v>83</v>
      </c>
      <c r="D38" s="111" t="s">
        <v>125</v>
      </c>
      <c r="E38" s="111"/>
      <c r="F38" s="109">
        <f t="shared" si="1"/>
        <v>1</v>
      </c>
      <c r="G38" s="109"/>
      <c r="H38" s="109">
        <v>0.5</v>
      </c>
      <c r="I38" s="109"/>
      <c r="J38" s="109">
        <f t="shared" si="0"/>
        <v>0.5</v>
      </c>
      <c r="K38" s="115" t="s">
        <v>273</v>
      </c>
      <c r="L38" s="117" t="s">
        <v>275</v>
      </c>
    </row>
    <row r="39" spans="1:12" s="59" customFormat="1" ht="89.25" x14ac:dyDescent="0.2">
      <c r="A39" s="108">
        <v>30</v>
      </c>
      <c r="B39" s="106" t="s">
        <v>39</v>
      </c>
      <c r="C39" s="105" t="s">
        <v>83</v>
      </c>
      <c r="D39" s="111" t="s">
        <v>125</v>
      </c>
      <c r="E39" s="111"/>
      <c r="F39" s="109">
        <f t="shared" si="1"/>
        <v>1</v>
      </c>
      <c r="G39" s="109"/>
      <c r="H39" s="109"/>
      <c r="I39" s="109"/>
      <c r="J39" s="109">
        <f t="shared" si="0"/>
        <v>1</v>
      </c>
      <c r="K39" s="115" t="s">
        <v>280</v>
      </c>
      <c r="L39" s="110"/>
    </row>
    <row r="40" spans="1:12" s="59" customFormat="1" ht="89.25" x14ac:dyDescent="0.2">
      <c r="A40" s="108">
        <v>31</v>
      </c>
      <c r="B40" s="106" t="s">
        <v>40</v>
      </c>
      <c r="C40" s="105" t="s">
        <v>83</v>
      </c>
      <c r="D40" s="111" t="s">
        <v>125</v>
      </c>
      <c r="E40" s="103"/>
      <c r="F40" s="109">
        <f t="shared" si="1"/>
        <v>1</v>
      </c>
      <c r="G40" s="109"/>
      <c r="H40" s="109"/>
      <c r="I40" s="109"/>
      <c r="J40" s="109">
        <f t="shared" si="0"/>
        <v>1</v>
      </c>
      <c r="K40" s="115" t="s">
        <v>283</v>
      </c>
      <c r="L40" s="105"/>
    </row>
    <row r="41" spans="1:12" s="59" customFormat="1" ht="89.25" x14ac:dyDescent="0.2">
      <c r="A41" s="108">
        <v>32</v>
      </c>
      <c r="B41" s="106" t="s">
        <v>41</v>
      </c>
      <c r="C41" s="105" t="s">
        <v>83</v>
      </c>
      <c r="D41" s="111" t="s">
        <v>125</v>
      </c>
      <c r="E41" s="111"/>
      <c r="F41" s="109">
        <f t="shared" si="1"/>
        <v>1</v>
      </c>
      <c r="G41" s="109"/>
      <c r="H41" s="109"/>
      <c r="I41" s="109"/>
      <c r="J41" s="109">
        <f t="shared" si="0"/>
        <v>1</v>
      </c>
      <c r="K41" s="115" t="s">
        <v>288</v>
      </c>
      <c r="L41" s="117"/>
    </row>
    <row r="42" spans="1:12" s="59" customFormat="1" ht="89.25" x14ac:dyDescent="0.2">
      <c r="A42" s="108">
        <v>33</v>
      </c>
      <c r="B42" s="106" t="s">
        <v>42</v>
      </c>
      <c r="C42" s="105" t="s">
        <v>83</v>
      </c>
      <c r="D42" s="111" t="s">
        <v>125</v>
      </c>
      <c r="E42" s="111"/>
      <c r="F42" s="109">
        <f t="shared" si="1"/>
        <v>1</v>
      </c>
      <c r="G42" s="109"/>
      <c r="H42" s="109"/>
      <c r="I42" s="109"/>
      <c r="J42" s="109">
        <f t="shared" si="0"/>
        <v>1</v>
      </c>
      <c r="K42" s="115" t="s">
        <v>295</v>
      </c>
      <c r="L42" s="105"/>
    </row>
    <row r="43" spans="1:12" s="59" customFormat="1" ht="89.25" x14ac:dyDescent="0.2">
      <c r="A43" s="108">
        <v>34</v>
      </c>
      <c r="B43" s="106" t="s">
        <v>43</v>
      </c>
      <c r="C43" s="105" t="s">
        <v>83</v>
      </c>
      <c r="D43" s="111" t="s">
        <v>125</v>
      </c>
      <c r="E43" s="111"/>
      <c r="F43" s="109">
        <f t="shared" si="1"/>
        <v>1</v>
      </c>
      <c r="G43" s="109"/>
      <c r="H43" s="109"/>
      <c r="I43" s="109"/>
      <c r="J43" s="109">
        <f t="shared" si="0"/>
        <v>1</v>
      </c>
      <c r="K43" s="115" t="s">
        <v>296</v>
      </c>
      <c r="L43" s="105"/>
    </row>
    <row r="44" spans="1:12" s="59" customFormat="1" ht="89.25" x14ac:dyDescent="0.2">
      <c r="A44" s="108">
        <v>35</v>
      </c>
      <c r="B44" s="106" t="s">
        <v>44</v>
      </c>
      <c r="C44" s="105" t="s">
        <v>83</v>
      </c>
      <c r="D44" s="111" t="s">
        <v>125</v>
      </c>
      <c r="E44" s="103"/>
      <c r="F44" s="109">
        <f t="shared" si="1"/>
        <v>1</v>
      </c>
      <c r="G44" s="109"/>
      <c r="H44" s="109"/>
      <c r="I44" s="109"/>
      <c r="J44" s="109">
        <f t="shared" si="0"/>
        <v>1</v>
      </c>
      <c r="K44" s="115" t="s">
        <v>300</v>
      </c>
      <c r="L44" s="117" t="s">
        <v>299</v>
      </c>
    </row>
    <row r="45" spans="1:12" s="59" customFormat="1" ht="89.25" x14ac:dyDescent="0.2">
      <c r="A45" s="108">
        <v>36</v>
      </c>
      <c r="B45" s="106" t="s">
        <v>45</v>
      </c>
      <c r="C45" s="105" t="s">
        <v>83</v>
      </c>
      <c r="D45" s="111" t="s">
        <v>125</v>
      </c>
      <c r="E45" s="111"/>
      <c r="F45" s="109">
        <f t="shared" si="1"/>
        <v>1</v>
      </c>
      <c r="G45" s="109"/>
      <c r="H45" s="109"/>
      <c r="I45" s="109"/>
      <c r="J45" s="109">
        <f t="shared" si="0"/>
        <v>1</v>
      </c>
      <c r="K45" s="115" t="s">
        <v>310</v>
      </c>
      <c r="L45" s="117"/>
    </row>
    <row r="46" spans="1:12" s="59" customFormat="1" ht="63.75" x14ac:dyDescent="0.2">
      <c r="A46" s="108">
        <v>37</v>
      </c>
      <c r="B46" s="106" t="s">
        <v>46</v>
      </c>
      <c r="C46" s="105" t="s">
        <v>84</v>
      </c>
      <c r="D46" s="111" t="s">
        <v>125</v>
      </c>
      <c r="E46" s="111"/>
      <c r="F46" s="109">
        <f t="shared" si="1"/>
        <v>0</v>
      </c>
      <c r="G46" s="109"/>
      <c r="H46" s="109"/>
      <c r="I46" s="109"/>
      <c r="J46" s="109">
        <f t="shared" si="0"/>
        <v>0</v>
      </c>
      <c r="K46" s="115" t="s">
        <v>314</v>
      </c>
      <c r="L46" s="110" t="s">
        <v>316</v>
      </c>
    </row>
    <row r="47" spans="1:12" s="59" customFormat="1" ht="89.25" x14ac:dyDescent="0.2">
      <c r="A47" s="108">
        <v>38</v>
      </c>
      <c r="B47" s="106" t="s">
        <v>47</v>
      </c>
      <c r="C47" s="105" t="s">
        <v>83</v>
      </c>
      <c r="D47" s="111" t="s">
        <v>125</v>
      </c>
      <c r="E47" s="103"/>
      <c r="F47" s="109">
        <f t="shared" si="1"/>
        <v>1</v>
      </c>
      <c r="G47" s="109"/>
      <c r="H47" s="109"/>
      <c r="I47" s="109"/>
      <c r="J47" s="109">
        <f t="shared" si="0"/>
        <v>1</v>
      </c>
      <c r="K47" s="115" t="s">
        <v>322</v>
      </c>
      <c r="L47" s="117"/>
    </row>
    <row r="48" spans="1:12" s="59" customFormat="1" ht="89.25" x14ac:dyDescent="0.2">
      <c r="A48" s="108">
        <v>39</v>
      </c>
      <c r="B48" s="106" t="s">
        <v>48</v>
      </c>
      <c r="C48" s="105" t="s">
        <v>83</v>
      </c>
      <c r="D48" s="111" t="s">
        <v>125</v>
      </c>
      <c r="E48" s="111"/>
      <c r="F48" s="109">
        <f t="shared" si="1"/>
        <v>1</v>
      </c>
      <c r="G48" s="109"/>
      <c r="H48" s="109"/>
      <c r="I48" s="109"/>
      <c r="J48" s="109">
        <f t="shared" si="0"/>
        <v>1</v>
      </c>
      <c r="K48" s="115" t="s">
        <v>326</v>
      </c>
      <c r="L48" s="117"/>
    </row>
    <row r="49" spans="1:12" s="59" customFormat="1" ht="89.25" x14ac:dyDescent="0.2">
      <c r="A49" s="108">
        <v>40</v>
      </c>
      <c r="B49" s="106" t="s">
        <v>49</v>
      </c>
      <c r="C49" s="105" t="s">
        <v>83</v>
      </c>
      <c r="D49" s="111" t="s">
        <v>125</v>
      </c>
      <c r="E49" s="103"/>
      <c r="F49" s="109">
        <f t="shared" si="1"/>
        <v>1</v>
      </c>
      <c r="G49" s="109"/>
      <c r="H49" s="109"/>
      <c r="I49" s="109"/>
      <c r="J49" s="109">
        <f t="shared" si="0"/>
        <v>1</v>
      </c>
      <c r="K49" s="115" t="s">
        <v>330</v>
      </c>
      <c r="L49" s="110"/>
    </row>
    <row r="50" spans="1:12" s="59" customFormat="1" ht="89.25" x14ac:dyDescent="0.2">
      <c r="A50" s="108">
        <v>41</v>
      </c>
      <c r="B50" s="106" t="s">
        <v>50</v>
      </c>
      <c r="C50" s="105" t="s">
        <v>83</v>
      </c>
      <c r="D50" s="111" t="s">
        <v>125</v>
      </c>
      <c r="E50" s="111"/>
      <c r="F50" s="109">
        <f t="shared" si="1"/>
        <v>1</v>
      </c>
      <c r="G50" s="109"/>
      <c r="H50" s="109"/>
      <c r="I50" s="109"/>
      <c r="J50" s="109">
        <f t="shared" si="0"/>
        <v>1</v>
      </c>
      <c r="K50" s="115" t="s">
        <v>331</v>
      </c>
      <c r="L50" s="117"/>
    </row>
    <row r="53" spans="1:12" x14ac:dyDescent="0.2">
      <c r="A53" s="65"/>
      <c r="B53" s="66"/>
      <c r="C53" s="66"/>
      <c r="D53" s="66"/>
      <c r="E53" s="66"/>
      <c r="F53" s="67"/>
      <c r="G53" s="67"/>
      <c r="H53" s="67"/>
      <c r="I53" s="67"/>
      <c r="J53" s="67"/>
      <c r="K53" s="67"/>
      <c r="L53" s="96"/>
    </row>
    <row r="57" spans="1:12" x14ac:dyDescent="0.2">
      <c r="A57" s="65"/>
      <c r="B57" s="66"/>
      <c r="C57" s="66"/>
      <c r="D57" s="66"/>
      <c r="E57" s="66"/>
      <c r="F57" s="67"/>
      <c r="G57" s="67"/>
      <c r="H57" s="67"/>
      <c r="I57" s="67"/>
      <c r="J57" s="67"/>
      <c r="K57" s="67"/>
      <c r="L57" s="96"/>
    </row>
    <row r="60" spans="1:12" x14ac:dyDescent="0.2">
      <c r="A60" s="65"/>
      <c r="B60" s="66"/>
      <c r="C60" s="66"/>
      <c r="D60" s="66"/>
      <c r="E60" s="66"/>
      <c r="F60" s="67"/>
      <c r="G60" s="67"/>
      <c r="H60" s="67"/>
      <c r="I60" s="67"/>
      <c r="J60" s="67"/>
      <c r="K60" s="67"/>
      <c r="L60" s="96"/>
    </row>
    <row r="64" spans="1:12" x14ac:dyDescent="0.2">
      <c r="A64" s="65"/>
      <c r="B64" s="66"/>
      <c r="C64" s="66"/>
      <c r="D64" s="66"/>
      <c r="E64" s="66"/>
      <c r="F64" s="67"/>
      <c r="G64" s="67"/>
      <c r="H64" s="67"/>
      <c r="I64" s="67"/>
      <c r="J64" s="67"/>
      <c r="K64" s="67"/>
      <c r="L64" s="96"/>
    </row>
    <row r="67" spans="1:12" x14ac:dyDescent="0.2">
      <c r="A67" s="65"/>
      <c r="B67" s="66"/>
      <c r="C67" s="66"/>
      <c r="D67" s="66"/>
      <c r="E67" s="66"/>
      <c r="F67" s="67"/>
      <c r="G67" s="67"/>
      <c r="H67" s="67"/>
      <c r="I67" s="67"/>
      <c r="J67" s="67"/>
      <c r="K67" s="67"/>
      <c r="L67" s="96"/>
    </row>
    <row r="71" spans="1:12" x14ac:dyDescent="0.2">
      <c r="A71" s="65"/>
      <c r="B71" s="66"/>
      <c r="C71" s="66"/>
      <c r="D71" s="66"/>
      <c r="E71" s="66"/>
      <c r="F71" s="67"/>
      <c r="G71" s="67"/>
      <c r="H71" s="67"/>
      <c r="I71" s="67"/>
      <c r="J71" s="67"/>
      <c r="K71" s="67"/>
      <c r="L71" s="96"/>
    </row>
  </sheetData>
  <mergeCells count="11">
    <mergeCell ref="J5:J6"/>
    <mergeCell ref="A3:L3"/>
    <mergeCell ref="A4:A6"/>
    <mergeCell ref="E4:E6"/>
    <mergeCell ref="F4:J4"/>
    <mergeCell ref="K4:K6"/>
    <mergeCell ref="L4:L6"/>
    <mergeCell ref="B5:B6"/>
    <mergeCell ref="D5:D6"/>
    <mergeCell ref="F5:F6"/>
    <mergeCell ref="G5:I5"/>
  </mergeCells>
  <dataValidations count="1">
    <dataValidation type="list" allowBlank="1" showInputMessage="1" showErrorMessage="1" sqref="C14:C50 C8:C12">
      <formula1>Выбор_1.1</formula1>
    </dataValidation>
  </dataValidations>
  <printOptions horizontalCentered="1"/>
  <pageMargins left="0.19685039370078741" right="0.19685039370078741" top="0.35433070866141736" bottom="0.35433070866141736" header="0" footer="0"/>
  <pageSetup paperSize="9" scale="57"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'Методика II этап'!$B$32</xm:f>
          </x14:formula1>
          <xm:sqref>G14:I50 G8:I12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20</vt:i4>
      </vt:variant>
    </vt:vector>
  </HeadingPairs>
  <TitlesOfParts>
    <vt:vector size="28" baseType="lpstr">
      <vt:lpstr>Оценка (Этап I-II) </vt:lpstr>
      <vt:lpstr>Оценка (Этап II)</vt:lpstr>
      <vt:lpstr>Методика II этап</vt:lpstr>
      <vt:lpstr>Показатель 3.1</vt:lpstr>
      <vt:lpstr>Показатель 3.2</vt:lpstr>
      <vt:lpstr>Показатель 3.3</vt:lpstr>
      <vt:lpstr>Показатель 4.1</vt:lpstr>
      <vt:lpstr>Показатель 4.2</vt:lpstr>
      <vt:lpstr>'Показатель 4.2'!Выбор_1.1</vt:lpstr>
      <vt:lpstr>Выбор_1.1</vt:lpstr>
      <vt:lpstr>'Показатель 3.3'!Выбор_1.2</vt:lpstr>
      <vt:lpstr>'Показатель 4.1'!Выбор_1.2</vt:lpstr>
      <vt:lpstr>Выбор_1.2</vt:lpstr>
      <vt:lpstr>'Оценка (Этап II)'!Заголовки_для_печати</vt:lpstr>
      <vt:lpstr>'Оценка (Этап I-II) '!Заголовки_для_печати</vt:lpstr>
      <vt:lpstr>'Показатель 3.1'!Заголовки_для_печати</vt:lpstr>
      <vt:lpstr>'Показатель 3.2'!Заголовки_для_печати</vt:lpstr>
      <vt:lpstr>'Показатель 3.3'!Заголовки_для_печати</vt:lpstr>
      <vt:lpstr>'Показатель 4.1'!Заголовки_для_печати</vt:lpstr>
      <vt:lpstr>'Показатель 4.2'!Заголовки_для_печати</vt:lpstr>
      <vt:lpstr>'Методика II этап'!Область_печати</vt:lpstr>
      <vt:lpstr>'Оценка (Этап II)'!Область_печати</vt:lpstr>
      <vt:lpstr>'Оценка (Этап I-II) '!Область_печати</vt:lpstr>
      <vt:lpstr>'Показатель 3.1'!Область_печати</vt:lpstr>
      <vt:lpstr>'Показатель 3.2'!Область_печати</vt:lpstr>
      <vt:lpstr>'Показатель 3.3'!Область_печати</vt:lpstr>
      <vt:lpstr>'Показатель 4.1'!Область_печати</vt:lpstr>
      <vt:lpstr>'Показатель 4.2'!Область_печати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Хохлова Анна Юрьевна</dc:creator>
  <cp:lastModifiedBy>Хохлова Анна Юрьевна</cp:lastModifiedBy>
  <cp:lastPrinted>2025-07-28T08:07:07Z</cp:lastPrinted>
  <dcterms:created xsi:type="dcterms:W3CDTF">2020-07-06T06:56:29Z</dcterms:created>
  <dcterms:modified xsi:type="dcterms:W3CDTF">2025-07-28T08:07:18Z</dcterms:modified>
</cp:coreProperties>
</file>