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0" yWindow="75" windowWidth="25905" windowHeight="12405"/>
  </bookViews>
  <sheets>
    <sheet name="Расходы ОБ" sheetId="2" r:id="rId1"/>
  </sheets>
  <definedNames>
    <definedName name="_xlnm.Print_Area" localSheetId="0">'Расходы ОБ'!$A$1:$I$90</definedName>
  </definedNames>
  <calcPr calcId="144525"/>
</workbook>
</file>

<file path=xl/calcChain.xml><?xml version="1.0" encoding="utf-8"?>
<calcChain xmlns="http://schemas.openxmlformats.org/spreadsheetml/2006/main">
  <c r="C7" i="2" l="1"/>
  <c r="D7" i="2"/>
  <c r="E7" i="2"/>
  <c r="F7" i="2" s="1"/>
  <c r="F8" i="2"/>
  <c r="G8" i="2"/>
  <c r="F9" i="2"/>
  <c r="G9" i="2"/>
  <c r="F10" i="2"/>
  <c r="G10" i="2"/>
  <c r="F11" i="2"/>
  <c r="G11" i="2"/>
  <c r="F12" i="2"/>
  <c r="G12" i="2"/>
  <c r="F13" i="2"/>
  <c r="G13" i="2"/>
  <c r="F16" i="2"/>
  <c r="G16" i="2"/>
  <c r="F17" i="2"/>
  <c r="G17" i="2"/>
  <c r="C18" i="2"/>
  <c r="D18" i="2"/>
  <c r="E18" i="2"/>
  <c r="F19" i="2"/>
  <c r="G19" i="2"/>
  <c r="F20" i="2"/>
  <c r="G20" i="2"/>
  <c r="C21" i="2"/>
  <c r="D21" i="2"/>
  <c r="E21" i="2"/>
  <c r="F21" i="2"/>
  <c r="F22" i="2"/>
  <c r="G22" i="2"/>
  <c r="F23" i="2"/>
  <c r="G23" i="2"/>
  <c r="F24" i="2"/>
  <c r="G24" i="2"/>
  <c r="F25" i="2"/>
  <c r="G25" i="2"/>
  <c r="C26" i="2"/>
  <c r="D26" i="2"/>
  <c r="E26" i="2"/>
  <c r="F27" i="2"/>
  <c r="G27" i="2"/>
  <c r="F28" i="2"/>
  <c r="G28" i="2"/>
  <c r="F29" i="2"/>
  <c r="G29" i="2"/>
  <c r="F30" i="2"/>
  <c r="G30" i="2"/>
  <c r="F31" i="2"/>
  <c r="G31" i="2"/>
  <c r="F32" i="2"/>
  <c r="G32" i="2"/>
  <c r="F33" i="2"/>
  <c r="G33" i="2"/>
  <c r="F34" i="2"/>
  <c r="G34" i="2"/>
  <c r="F35" i="2"/>
  <c r="G35" i="2"/>
  <c r="F36" i="2"/>
  <c r="G36" i="2"/>
  <c r="C37" i="2"/>
  <c r="D37" i="2"/>
  <c r="E37" i="2"/>
  <c r="F38" i="2"/>
  <c r="G38" i="2"/>
  <c r="F39" i="2"/>
  <c r="G39" i="2"/>
  <c r="F40" i="2"/>
  <c r="G40" i="2"/>
  <c r="F42" i="2"/>
  <c r="G42" i="2"/>
  <c r="C43" i="2"/>
  <c r="D43" i="2"/>
  <c r="E43" i="2"/>
  <c r="F45" i="2"/>
  <c r="G45" i="2"/>
  <c r="F46" i="2"/>
  <c r="G46" i="2"/>
  <c r="F47" i="2"/>
  <c r="G47" i="2"/>
  <c r="C48" i="2"/>
  <c r="D48" i="2"/>
  <c r="E48" i="2"/>
  <c r="F48" i="2" s="1"/>
  <c r="F49" i="2"/>
  <c r="G49" i="2"/>
  <c r="F50" i="2"/>
  <c r="G50" i="2"/>
  <c r="F51" i="2"/>
  <c r="G51" i="2"/>
  <c r="F52" i="2"/>
  <c r="G52" i="2"/>
  <c r="F53" i="2"/>
  <c r="G53" i="2"/>
  <c r="F54" i="2"/>
  <c r="G54" i="2"/>
  <c r="G55" i="2"/>
  <c r="F56" i="2"/>
  <c r="G56" i="2"/>
  <c r="C57" i="2"/>
  <c r="D57" i="2"/>
  <c r="E57" i="2"/>
  <c r="G57" i="2" s="1"/>
  <c r="F58" i="2"/>
  <c r="G58" i="2"/>
  <c r="F59" i="2"/>
  <c r="G59" i="2"/>
  <c r="C60" i="2"/>
  <c r="D60" i="2"/>
  <c r="E60" i="2"/>
  <c r="F61" i="2"/>
  <c r="G61" i="2"/>
  <c r="F62" i="2"/>
  <c r="G62" i="2"/>
  <c r="F63" i="2"/>
  <c r="G63" i="2"/>
  <c r="F64" i="2"/>
  <c r="G64" i="2"/>
  <c r="F65" i="2"/>
  <c r="G65" i="2"/>
  <c r="F66" i="2"/>
  <c r="G66" i="2"/>
  <c r="F67" i="2"/>
  <c r="G67" i="2"/>
  <c r="C68" i="2"/>
  <c r="D68" i="2"/>
  <c r="E68" i="2"/>
  <c r="F69" i="2"/>
  <c r="G69" i="2"/>
  <c r="F70" i="2"/>
  <c r="G70" i="2"/>
  <c r="F71" i="2"/>
  <c r="G71" i="2"/>
  <c r="F72" i="2"/>
  <c r="G72" i="2"/>
  <c r="G73" i="2"/>
  <c r="F74" i="2"/>
  <c r="G74" i="2"/>
  <c r="C75" i="2"/>
  <c r="D75" i="2"/>
  <c r="E75" i="2"/>
  <c r="F76" i="2"/>
  <c r="G76" i="2"/>
  <c r="F77" i="2"/>
  <c r="G77" i="2"/>
  <c r="F78" i="2"/>
  <c r="G78" i="2"/>
  <c r="F79" i="2"/>
  <c r="G79" i="2"/>
  <c r="C80" i="2"/>
  <c r="D80" i="2"/>
  <c r="E80" i="2"/>
  <c r="F81" i="2"/>
  <c r="G81" i="2"/>
  <c r="F82" i="2"/>
  <c r="G82" i="2"/>
  <c r="F83" i="2"/>
  <c r="G83" i="2"/>
  <c r="C84" i="2"/>
  <c r="D84" i="2"/>
  <c r="E84" i="2"/>
  <c r="G84" i="2" s="1"/>
  <c r="F84" i="2"/>
  <c r="F85" i="2"/>
  <c r="G85" i="2"/>
  <c r="C86" i="2"/>
  <c r="D86" i="2"/>
  <c r="E86" i="2"/>
  <c r="F86" i="2" s="1"/>
  <c r="F87" i="2"/>
  <c r="G87" i="2"/>
  <c r="F88" i="2"/>
  <c r="G88" i="2"/>
  <c r="F89" i="2"/>
  <c r="G89" i="2"/>
  <c r="G18" i="2" l="1"/>
  <c r="F60" i="2"/>
  <c r="G43" i="2"/>
  <c r="F18" i="2"/>
  <c r="F75" i="2"/>
  <c r="F68" i="2"/>
  <c r="F43" i="2"/>
  <c r="F26" i="2"/>
  <c r="G21" i="2"/>
  <c r="F57" i="2"/>
  <c r="F37" i="2"/>
  <c r="D90" i="2"/>
  <c r="F80" i="2"/>
  <c r="G75" i="2"/>
  <c r="G7" i="2"/>
  <c r="E90" i="2"/>
  <c r="C90" i="2"/>
  <c r="G68" i="2"/>
  <c r="G48" i="2"/>
  <c r="G37" i="2"/>
  <c r="G86" i="2"/>
  <c r="G80" i="2"/>
  <c r="G60" i="2"/>
  <c r="G26" i="2"/>
  <c r="G90" i="2" l="1"/>
  <c r="F90" i="2"/>
</calcChain>
</file>

<file path=xl/sharedStrings.xml><?xml version="1.0" encoding="utf-8"?>
<sst xmlns="http://schemas.openxmlformats.org/spreadsheetml/2006/main" count="257" uniqueCount="239">
  <si>
    <t xml:space="preserve">Исполнение </t>
  </si>
  <si>
    <t xml:space="preserve">% исполнения </t>
  </si>
  <si>
    <t>Код бюджетной 
классификации</t>
  </si>
  <si>
    <t>тыс. рублей</t>
  </si>
  <si>
    <t xml:space="preserve">Сведения об исполнении расходов областного бюджета Саратовской области </t>
  </si>
  <si>
    <t>Наименование разделов, подразделов</t>
  </si>
  <si>
    <t>0100</t>
  </si>
  <si>
    <t>Общегосударственные вопросы</t>
  </si>
  <si>
    <t>0102</t>
  </si>
  <si>
    <t>Функционирование высшего должностного лица субъекта Российской Федерации и муниципального образования</t>
  </si>
  <si>
    <t>0103</t>
  </si>
  <si>
    <t>Функционирование законодательных (представительных) органов государственной власти и представительных органов муниципальных образований</t>
  </si>
  <si>
    <t>0104</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</si>
  <si>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</si>
  <si>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0105</t>
  </si>
  <si>
    <t>Судебная система</t>
  </si>
  <si>
    <t>0106</t>
  </si>
  <si>
    <t>Обеспечение деятельности финансовых, налоговых и таможенных органов и органов финансового (финансово-бюджетного) надзора</t>
  </si>
  <si>
    <t>0107</t>
  </si>
  <si>
    <t>Обеспечение проведения выборов и референдумов</t>
  </si>
  <si>
    <t>0111</t>
  </si>
  <si>
    <t>Резервные фонды</t>
  </si>
  <si>
    <t>0112</t>
  </si>
  <si>
    <t>Прикладные научные исследования в области общегосударственных вопросов</t>
  </si>
  <si>
    <t>0113</t>
  </si>
  <si>
    <t>Другие общегосударственные вопросы</t>
  </si>
  <si>
    <t>0200</t>
  </si>
  <si>
    <t>Национальная оборона</t>
  </si>
  <si>
    <t>0203</t>
  </si>
  <si>
    <t>0204</t>
  </si>
  <si>
    <t>0300</t>
  </si>
  <si>
    <t>Национальная безопасность и правоохранительная деятельность</t>
  </si>
  <si>
    <t>0304</t>
  </si>
  <si>
    <t>Органы юстиции</t>
  </si>
  <si>
    <t>0309</t>
  </si>
  <si>
    <t>0310</t>
  </si>
  <si>
    <t>0311</t>
  </si>
  <si>
    <t>Миграционная политика</t>
  </si>
  <si>
    <t>0400</t>
  </si>
  <si>
    <t>Национальная экономика</t>
  </si>
  <si>
    <t>0401</t>
  </si>
  <si>
    <t>Общеэкономические вопросы</t>
  </si>
  <si>
    <t>0402</t>
  </si>
  <si>
    <t>Топливно-энергетический комплекс</t>
  </si>
  <si>
    <t>0405</t>
  </si>
  <si>
    <t>Сельское хозяйство и рыболовство</t>
  </si>
  <si>
    <t>0406</t>
  </si>
  <si>
    <t>Водное хозяйство</t>
  </si>
  <si>
    <t>0407</t>
  </si>
  <si>
    <t>Лесное хозяйство</t>
  </si>
  <si>
    <t>0408</t>
  </si>
  <si>
    <t>Транспорт</t>
  </si>
  <si>
    <t>0409</t>
  </si>
  <si>
    <t>Дорожное хозяйство (дорожные фонды)</t>
  </si>
  <si>
    <t>0410</t>
  </si>
  <si>
    <t>Связь и информатика</t>
  </si>
  <si>
    <t>0411</t>
  </si>
  <si>
    <t>Прикладные научные исследования в области национальной экономики</t>
  </si>
  <si>
    <t>0412</t>
  </si>
  <si>
    <t>Другие вопросы в области национальной экономики</t>
  </si>
  <si>
    <t>0500</t>
  </si>
  <si>
    <t>Жилищно-коммунальное хозяйство</t>
  </si>
  <si>
    <t>0501</t>
  </si>
  <si>
    <t>Жилищное хозяйство</t>
  </si>
  <si>
    <t>0502</t>
  </si>
  <si>
    <t>Коммунальное хозяйство</t>
  </si>
  <si>
    <t>0503</t>
  </si>
  <si>
    <t>Благоустройство</t>
  </si>
  <si>
    <t>0505</t>
  </si>
  <si>
    <t>Другие вопросы в области жилищно-коммунального хозяйства</t>
  </si>
  <si>
    <t>0600</t>
  </si>
  <si>
    <t>Охрана окружающей среды</t>
  </si>
  <si>
    <t>0602</t>
  </si>
  <si>
    <t>Сбор, удаление отходов и очистка сточных вод</t>
  </si>
  <si>
    <t>0603</t>
  </si>
  <si>
    <t>Охрана объектов растительного и животного мира и среды их обитания</t>
  </si>
  <si>
    <t>0604</t>
  </si>
  <si>
    <t>Прикладные научные исследования в области охраны окружающей среды</t>
  </si>
  <si>
    <t>0605</t>
  </si>
  <si>
    <t>Другие вопросы в области охраны окружающей среды</t>
  </si>
  <si>
    <t>0700</t>
  </si>
  <si>
    <t>Образование</t>
  </si>
  <si>
    <t>0701</t>
  </si>
  <si>
    <t>Дошкольное образование</t>
  </si>
  <si>
    <t>0702</t>
  </si>
  <si>
    <t>Общее образование</t>
  </si>
  <si>
    <t>0703</t>
  </si>
  <si>
    <t>Дополнительное образование детей</t>
  </si>
  <si>
    <t>0704</t>
  </si>
  <si>
    <t>Среднее профессиональное образование</t>
  </si>
  <si>
    <t>0705</t>
  </si>
  <si>
    <t>Профессиональная подготовка, переподготовка и повышение квалификации</t>
  </si>
  <si>
    <t>0707</t>
  </si>
  <si>
    <t>0709</t>
  </si>
  <si>
    <t>Другие вопросы в области образования</t>
  </si>
  <si>
    <t>0800</t>
  </si>
  <si>
    <t>Культура, кинематография</t>
  </si>
  <si>
    <t>0801</t>
  </si>
  <si>
    <t>Культура</t>
  </si>
  <si>
    <t>0804</t>
  </si>
  <si>
    <t>Другие вопросы в области культуры, кинематографии</t>
  </si>
  <si>
    <t>0900</t>
  </si>
  <si>
    <t>Здравоохранение</t>
  </si>
  <si>
    <t>0901</t>
  </si>
  <si>
    <t>Стационарная медицинская помощь</t>
  </si>
  <si>
    <t>0902</t>
  </si>
  <si>
    <t>Амбулаторная помощь</t>
  </si>
  <si>
    <t>0904</t>
  </si>
  <si>
    <t>Скорая медицинская помощь</t>
  </si>
  <si>
    <t>0905</t>
  </si>
  <si>
    <t>Санаторно-оздоровительная помощь</t>
  </si>
  <si>
    <t>0906</t>
  </si>
  <si>
    <t>Заготовка, переработка, хранение и обеспечение безопасности донорской крови и её компонентов</t>
  </si>
  <si>
    <t>0907</t>
  </si>
  <si>
    <t>Санитарно-эпидемиологическое благополучие</t>
  </si>
  <si>
    <t>0909</t>
  </si>
  <si>
    <t>Другие вопросы в области здравоохранения</t>
  </si>
  <si>
    <t>1000</t>
  </si>
  <si>
    <t>Социальная политика</t>
  </si>
  <si>
    <t>1001</t>
  </si>
  <si>
    <t>Пенсионное обеспечение</t>
  </si>
  <si>
    <t>1002</t>
  </si>
  <si>
    <t>Социальное обслуживание населения</t>
  </si>
  <si>
    <t>1003</t>
  </si>
  <si>
    <t>Социальное обеспечение населения</t>
  </si>
  <si>
    <t>1004</t>
  </si>
  <si>
    <t>Охрана семьи и детства</t>
  </si>
  <si>
    <t>1006</t>
  </si>
  <si>
    <t>Другие вопросы в области социальной политики</t>
  </si>
  <si>
    <t>1100</t>
  </si>
  <si>
    <t>Физическая культура и спорт</t>
  </si>
  <si>
    <t>1101</t>
  </si>
  <si>
    <t>Физическая культура</t>
  </si>
  <si>
    <t>1102</t>
  </si>
  <si>
    <t>Массовый спорт</t>
  </si>
  <si>
    <t>1103</t>
  </si>
  <si>
    <t>Спорт высших достижений</t>
  </si>
  <si>
    <t>1105</t>
  </si>
  <si>
    <t>Другие вопросы в области физической культуры и спорта</t>
  </si>
  <si>
    <t>1200</t>
  </si>
  <si>
    <t>Средства массовой информации</t>
  </si>
  <si>
    <t>1201</t>
  </si>
  <si>
    <t>Телевидение и радиовещание</t>
  </si>
  <si>
    <t>1202</t>
  </si>
  <si>
    <t>Периодическая печать и издательства</t>
  </si>
  <si>
    <t>1204</t>
  </si>
  <si>
    <t>Другие вопросы в области средств массовой информации</t>
  </si>
  <si>
    <t>1300</t>
  </si>
  <si>
    <t>Обслуживание государственного долга</t>
  </si>
  <si>
    <t>1301</t>
  </si>
  <si>
    <t>Обслуживание государственного внутреннего и муниципального долга</t>
  </si>
  <si>
    <t>1400</t>
  </si>
  <si>
    <t>Межбюджетные трансферты общего характера бюджетам муниципальных образований</t>
  </si>
  <si>
    <t>1401</t>
  </si>
  <si>
    <t>Дотации на выравнивание бюджетной обеспеченности субъектов Российской Федерации и муниципальных образований</t>
  </si>
  <si>
    <t>1402</t>
  </si>
  <si>
    <t>Иные дотации</t>
  </si>
  <si>
    <t>1403</t>
  </si>
  <si>
    <t>Прочие межбюджетные трансферты общего характера</t>
  </si>
  <si>
    <t>ВСЕГО РАСХОДОВ:</t>
  </si>
  <si>
    <t>исполнения от уточненного бюджета</t>
  </si>
  <si>
    <t>Молодежная политика</t>
  </si>
  <si>
    <t>к первоначаль-ному бюджету</t>
  </si>
  <si>
    <t>к уточненному бюджету</t>
  </si>
  <si>
    <t>6=5/3</t>
  </si>
  <si>
    <t>7=5/4</t>
  </si>
  <si>
    <t xml:space="preserve"> Мобилизационная и вневойсковая подготовка</t>
  </si>
  <si>
    <t xml:space="preserve"> Мобилизационная подготовка экономики</t>
  </si>
  <si>
    <t>Гражданская оборона</t>
  </si>
  <si>
    <t>Защита населения и территории от чрезвычайных ситуаций природного и техногенного характера, пожарная безопасность</t>
  </si>
  <si>
    <t>Прикладные научные исследования в области жилищно-коммунального хозяйства</t>
  </si>
  <si>
    <t>0504</t>
  </si>
  <si>
    <t>0108</t>
  </si>
  <si>
    <t>Международные отношения и международное сотрудничество</t>
  </si>
  <si>
    <t>по разделам и подразделам классификации расходов бюджета за 2024 год</t>
  </si>
  <si>
    <t xml:space="preserve">первоначальный бюджет              (ред. 146-ЗСО        от 01.12.2023) </t>
  </si>
  <si>
    <t xml:space="preserve">уточненный бюджет           (ред. 165-ЗСО от 25.12.2024)  </t>
  </si>
  <si>
    <t>0708</t>
  </si>
  <si>
    <t>Прикладные научные исследования в области образования</t>
  </si>
  <si>
    <t>1005</t>
  </si>
  <si>
    <t>Прикладные научные исследования в области соци-альной политики</t>
  </si>
  <si>
    <t xml:space="preserve">Закон Саратовской области «Об областном бюджете на 2024 год и на плановый период 2025 и 2026 годов» </t>
  </si>
  <si>
    <t>Экономия по оплате труда с начислениями в связи с наличием вакансий</t>
  </si>
  <si>
    <t>Увеличение расходов на оповещение участников судебных процессов, аренду помещений для размещения судебных участков мировых судей области, мероприятия в сфере информатизации, материально-техническое обеспечение судебных участков</t>
  </si>
  <si>
    <t>Отражение расходов из резервного фонда Правительства Саратовской области  по иным разделам бюджетной классификации расходов, исходя из отраслевой направленности</t>
  </si>
  <si>
    <t>Увеличение расходов на содержание мобилизационных групп по тушению лесных пожаров</t>
  </si>
  <si>
    <t>Уменьшение объема расходов на оказание мер социальной поддержки отдельным категориям граждан, носящих заявительный характер выплаты</t>
  </si>
  <si>
    <t>Повышение МРОТ с 01.01.2025 г., увеличение расходов в рамках реализации национальных проектов и государственных программ РФ, увеличение объема оказываемых социальных услуг негосударственными поставщиками гражданам в полустационарной форме социального обслуживания</t>
  </si>
  <si>
    <t>Увеличение объема расходов на оказание мер социальной поддержки отдельным категориям граждан, носящих заявительный характер выплаты, в том числе за счет средств резервного фонда Правительства области</t>
  </si>
  <si>
    <t>Перераспределение в течение  года зарезервированных средств на обеспечение расходных обязательств по направлениям расходов, установленным законом области об областном бюджете на соответствующий финансовый год</t>
  </si>
  <si>
    <t>Выделение средств резервного фонда Правительства области на осуществление закупок товаров, работ, услуг, связанных с обеспечением и транспортировкой мобилизованных граждан</t>
  </si>
  <si>
    <t>Фактическая потребность в услугах электроснабжения за 2024 год  меньше расчетной потребности</t>
  </si>
  <si>
    <t>Экономия фонда оплаты труда в связи с наличием вакансий и временной нетрудоспособностью работников; фактическая потребность в коммунальных услуг за 2024 год меньше расчетной потребности</t>
  </si>
  <si>
    <t>Уменьшение объема субсидии из федерального бюджета (заявительный характер предоставления средств)</t>
  </si>
  <si>
    <t>Отсутствие потребности в субсидиях на возмещение недополученных доходов у организаций, поставляющих населению топливо (заявительный характер субсидирования)</t>
  </si>
  <si>
    <t>Увеличение субвенций из федерального бюджета на осуществление полномочий в области водных отношений</t>
  </si>
  <si>
    <t>Увеличение БА за счет увеличения доходов, формирующих областной дорожный фонд</t>
  </si>
  <si>
    <t>Перераспределение средств резервного фонда  Правительства Саратовской области  на основании  актов Правительства Саратовской области</t>
  </si>
  <si>
    <t>Увеличение БА за счет целевых федеральных средств на строительство поликлиник в рамках проекта «Модернизация первичного звена» (далее - МПЗ), завершение строительства  областного онколгического диспансера и клинического противотуберкулезного диспансера (далее - ОКПТД) и за счет областных средств на достижение задач федерального проекта;                                                                                                                  увеличение средств на приобретение оборудования для ОКПТД, содержание его нового здания, осуществление соц. выплат и иных выплат в соответствии с законодательством, приобретение оборудования в рамках МПЗ, подготовка помещений для установки оборудования, ремонт женских консультаций, приобретение  оборудования</t>
  </si>
  <si>
    <t>Увеличение БА за счет целевых федеральных средств на строительство поликлиник в рамках проекта МПЗ в п.Поливановка и мкр.Авиаторы и за счет областных средств на достижение задач федерального проекта на эти же объекты и поликлнику в Шуровой горе;   увеличение средств на приобретение оборудования для ОКПТД, содержание его нового здания, осуществление соц. выплат и иных выплат в соответствии с законодательством, приобретение оборудования в рамках МПЗ, подготовка помещений для установки оборудования,  ремонт женских консультаций, приобретение  оборудования</t>
  </si>
  <si>
    <t>Увеличение средств на обеспечение льготной категории граждан лекарственными препаратами, исполнение судебных решений и исполнительных листов</t>
  </si>
  <si>
    <t xml:space="preserve">Увеличение БА в связи с распределением межбюджетных трансфертов из федерального бюджета. Поступление дотации на премирование победителей Всероссийского конкурса «Лучшая муниципальная практика». Увеличена дотация на поддержку мер по обеспечению сбалансированности местным бюджетам </t>
  </si>
  <si>
    <t>Уменьшение бюджетных ассигнований (далее - БА) в связи с экономией  по результатам проведения закупочных процедур</t>
  </si>
  <si>
    <t>Уменьшение БА в связи с экономией  по результатам проведения закупочных процедур</t>
  </si>
  <si>
    <t>Увеличение БА на осуществление закупок товаров, работ, услуг, связанных с обеспечением и транспортировкой мобилизованных граждан (за счет средств резервного фонда Правительства области)</t>
  </si>
  <si>
    <t>Увеличение БА на проведение мероприятий в области гражданской обороны, в том числе на реконструкцию и обеспечение функционирования новой системы оповещения населения Саратовской области</t>
  </si>
  <si>
    <t>Увеличение БА на повышение оплаты труда отдельных категорий работников, в том числе пожарных, увеличение штатной численности и оборудование дополнительных рабочих мест, приобретение аварийно-спасательной техники, оборудования, запасных частей для спасательных машин, оборудования для тушения пожаров</t>
  </si>
  <si>
    <t>Пояснения отклонений</t>
  </si>
  <si>
    <t>Выделение средств резервного фонда Правительства Саратовской области  на основании  актов Правительства Саратовской области (ремонт гидро-технических сооружений)</t>
  </si>
  <si>
    <t>Увеличение расходов на приобретение подвижного состава общественного транспорта</t>
  </si>
  <si>
    <t>Увеличение БА на проведение мероприятий по разработке приоритетных научных исследований в сфере развития и поддержки малого и среднего предпринимательства</t>
  </si>
  <si>
    <t>Увеличение расходов на техническую поддержку системы электронных услуг, региональной системы межведомственного электронного взаимодействия, на поставку и внедрение новых и  модернизацию действующих информационных систем, создание новых автоматизированных рабочих мест, приобретение программных комплексов</t>
  </si>
  <si>
    <t>Увеличение расходов на строительство и реконструкцию объектов культуры (дом офицеров в г.Энгельсе); увеличение БА на повышение оплаты труда отдельным категориям работников бюджетной сферы, на укрепление материально-технической базы учреждений</t>
  </si>
  <si>
    <t>Увеличение БА на приобретение основных средств ГКУ СО «Управление ототничьими заказниками»</t>
  </si>
  <si>
    <t>Увеличение расходов  за счет возмещения сельхоз-товаропроизводителям части затрат, связанных с поддержкой сельскохозяйственного производства в сфере растениеводства и животноводства</t>
  </si>
  <si>
    <t>Предусмотрены БА на проведение научно-исследовательской работы по разработке направления «Демографическая политика Саратовской области: стратегия программы развития и перспективы ее реализации»</t>
  </si>
  <si>
    <t>Увеличение БА на укрепление материально-технической базы государственных учреждений, на выполнение государственных заданий областными бюджетными и автономными учреждениями в целях выполнения услуг (работ) в сфере спорта в связи с введением новой сети</t>
  </si>
  <si>
    <t>Увеличение БА на предоставление субсидии некоммерческим организациям на развитие видов спорта на территории области, на предоставлении субсидии на выполнение государственных заданий областными бюджетными и автономными учреждениями в целях выполнения услуг (работ) в сфере спорта в связи с введением новой сети</t>
  </si>
  <si>
    <t>Увеличение БА на ремонт стадиона «Сигнал» в г. Энгельс, строительству крытых ледовых арен в г. Саратове, строительство площадок по футболу и хоккею, на обеспечение соответствия муниципальных и государственных учреждений дополнительного образования спортивной направленности требованиям федеральных стандартов, санитарных норм и правил, требованиям противопожарной и антитеррористической безопасности</t>
  </si>
  <si>
    <t>исполнения от первоначального бюджета</t>
  </si>
  <si>
    <t>Увеличение доходов, формирующих областной дорожный фонд, в конце 2024 года (невозможность освоения средств до конца года). Невозможность выполнения работ на объекте в связи с отсутствием экспертного заключения по корректировке проектно-сметной документации</t>
  </si>
  <si>
    <t xml:space="preserve">Поступление субсидии из федерального бюджета на финансовое обеспечение затрат, связанных с технологическим присоединением Центра обработки данных к сетям электроснабжения </t>
  </si>
  <si>
    <t>Увеличение БА в связи с увеличением субсидии из федерального бюджета на предоставление бюджетам муниципальных районов и поселений области субсидии на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 кроме того предусмотрены ассигнования на строительство МКД в районах для медицинских работников</t>
  </si>
  <si>
    <t>Сокращение БА на проведение мероприятий по строительству и реконструкции (модернизация) объектов питьевого водоснабжения в рамках РП «Чистая вода» в связи с внесением изменений в соглашение с федеральным органом власти; перераспределение субсидии на обеспечение комплексного развития сельских территорий (создание, реконструкция (модернизация), капитальный ремонт объектов социальной и культурной сферы)  между мунципальными образованиями области в подраздел 1403</t>
  </si>
  <si>
    <t>Повышение МРОТ с 01.01.2024, увеличение расходов в рамках реализации национальных проектов и государственных программ РФ</t>
  </si>
  <si>
    <t>Увеличение БА на строительство спортивных объектов (зданий, строений, сооружений) на территории объектов образования   за счет средств областного бюджета и бюджета других бюджетов бюджетной системы</t>
  </si>
  <si>
    <t>Увеличение БА: в связи с созданием учебно-методического центра военно-патриотического воспитания молодежи «Авангард»; участие в межрегиональных, всероссийских и международных мероприятий в сфере молодежной политики на территории области</t>
  </si>
  <si>
    <t>Предусмотрены БА на предоставление грантов в форме субсидий федеральным государственным образовательным организациям высшего образования на реализацию мероприятий программы стратегического академического лидерства «Приоритет – 2030»</t>
  </si>
  <si>
    <t>Экономия по оплате труда с начислениями в связи с наличием вакансий, сокращением командировочных расходов из-за отмены запланированных командировок,  за счет больничных листов</t>
  </si>
  <si>
    <t>Увеличение средств в течении года на выполнение госзадания и целевых показателей по заработной плате</t>
  </si>
  <si>
    <t xml:space="preserve">Увеличение средств в течении года на выполнение госзадания </t>
  </si>
  <si>
    <t>Увеличение БА на предоставление социальных выплат многодетным семьям и обеспечение жилыми помещениями детей-сирот, в том числе и за счет дотации из федерального бюджета текущего года и остатка, неиспользованного на 01.01.2025;                                           увеличение объема расходов на оказание мер социальной поддержки отдельным категориям граждан, носящих заявительный характер выплаты</t>
  </si>
  <si>
    <t>Увеличение БА за счет средств областного бюджета на водогрязелечебницу в Ершовском районе Саратовской областина и на строительство жилого комплекса на 94 койко-мест в ГАУ СО «Балаковский дом-интернат для престарелых и инвалидов» в рамках достижения соответствующих задач федерального проекта; повышение МРОТ с 01.01.2025, увеличение расходов в рамках реализации национальных проектов и государственных программ РФ</t>
  </si>
  <si>
    <t xml:space="preserve">Увеличение расходов на размещение социально значимой информации в печатных средствах массовой информации муниципальных образований; на изготовление и размещение агитационной продукции за счет средств резервного фонда Правительства области </t>
  </si>
  <si>
    <t>Уменьшение БА в связи с сокращением дефицита бюджета и отсутствием необходимости привлечения банковских кредитов</t>
  </si>
  <si>
    <t>Увеличение БА в конце года за счет целевых федеральных средств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(отражено в сводной бюджетной росписи)</t>
  </si>
  <si>
    <t>Поступление в конце года федеральных средств на мероприятия по благоустройству муниципальных образований области со сроком завершения работ в 2025 году</t>
  </si>
  <si>
    <t>Недоисполнение по расходам по обеспечению жилыми помещениями детей-сирот из-за позднего поступления дотации из федерального бюджета;                                                                     уменьшение  объема средств, представляемых из федерального бюджета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в связи с введением с 1 января 2023 года единого пособия на детей, оператором которого является Социальный фонд России;                                            сокращение объема расходов на оказание мер социальной поддержки отдельным категориям граждан, имеющих заявительный характер выплаты, исходя из фактически сложившихся затрат</t>
  </si>
  <si>
    <t>Увеличение межбюджетных трансфертов местным бюджетам на обеспечение сохранения достигнутых показателей повышения оплаты труда  отдельных категорий работников бюджетной сферы; выделение дополнительной финансовой помощи  за счет федеральных средств</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</si>
</sst>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_-* #,##0.00_р_._-;\-* #,##0.00_р_._-;_-* &quot;-&quot;??_р_._-;_-@_-"/>
    <numFmt numFmtId="166" formatCode="0000"/>
    <numFmt numFmtId="167" formatCode="0.0%"/>
  </numFmts>
  <fonts count="19" x14ac:knownFonts="1">
    <font>
      <sz val="8"/>
      <color theme="1"/>
      <name val="Arial"/>
      <family val="2"/>
      <charset val="204"/>
    </font>
    <font>
      <sz val="10"/>
      <name val="Arial Cyr"/>
      <charset val="204"/>
    </font>
    <font>
      <sz val="8"/>
      <color rgb="FF000000"/>
      <name val="Arial"/>
      <family val="2"/>
      <charset val="204"/>
    </font>
    <font>
      <sz val="8"/>
      <name val="Arial Cyr"/>
      <charset val="204"/>
    </font>
    <font>
      <sz val="10"/>
      <name val="Arial"/>
      <family val="2"/>
      <charset val="204"/>
    </font>
    <font>
      <sz val="8"/>
      <name val="Arial"/>
      <family val="2"/>
      <charset val="204"/>
    </font>
    <font>
      <sz val="12"/>
      <color rgb="FF000000"/>
      <name val="PT Astra Serif"/>
      <family val="1"/>
      <charset val="204"/>
    </font>
    <font>
      <b/>
      <sz val="16"/>
      <name val="PT Astra Serif"/>
      <family val="1"/>
      <charset val="204"/>
    </font>
    <font>
      <sz val="8"/>
      <name val="PT Astra Serif"/>
      <family val="1"/>
      <charset val="204"/>
    </font>
    <font>
      <sz val="8"/>
      <color theme="0"/>
      <name val="PT Astra Serif"/>
      <family val="1"/>
      <charset val="204"/>
    </font>
    <font>
      <b/>
      <sz val="12"/>
      <name val="PT Astra Serif"/>
      <family val="1"/>
      <charset val="204"/>
    </font>
    <font>
      <sz val="12"/>
      <name val="PT Astra Serif"/>
      <family val="1"/>
      <charset val="204"/>
    </font>
    <font>
      <b/>
      <sz val="12"/>
      <color rgb="FF000000"/>
      <name val="PT Astra Serif"/>
      <family val="1"/>
      <charset val="204"/>
    </font>
    <font>
      <b/>
      <sz val="12"/>
      <color theme="0"/>
      <name val="PT Astra Serif"/>
      <family val="1"/>
      <charset val="204"/>
    </font>
    <font>
      <b/>
      <sz val="10"/>
      <name val="PT Astra Serif"/>
      <family val="1"/>
      <charset val="204"/>
    </font>
    <font>
      <b/>
      <sz val="12"/>
      <color rgb="FFFF0000"/>
      <name val="PT Astra Serif"/>
      <family val="1"/>
      <charset val="204"/>
    </font>
    <font>
      <b/>
      <sz val="8"/>
      <name val="PT Astra Serif"/>
      <family val="1"/>
      <charset val="204"/>
    </font>
    <font>
      <sz val="12"/>
      <color rgb="FFFF0000"/>
      <name val="PT Astra Serif"/>
      <family val="1"/>
      <charset val="204"/>
    </font>
    <font>
      <b/>
      <sz val="8"/>
      <color theme="0"/>
      <name val="PT Astra Serif"/>
      <family val="1"/>
      <charset val="204"/>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0" fontId="1" fillId="0" borderId="0"/>
    <xf numFmtId="165" fontId="1" fillId="0" borderId="0" applyFont="0" applyFill="0" applyBorder="0" applyAlignment="0" applyProtection="0"/>
    <xf numFmtId="4" fontId="2" fillId="0" borderId="2">
      <alignment horizontal="right" shrinkToFit="1"/>
    </xf>
    <xf numFmtId="0" fontId="3" fillId="0" borderId="0"/>
    <xf numFmtId="0" fontId="4" fillId="0" borderId="0"/>
    <xf numFmtId="4" fontId="5" fillId="0" borderId="2">
      <alignment horizontal="right"/>
    </xf>
  </cellStyleXfs>
  <cellXfs count="57">
    <xf numFmtId="0" fontId="0" fillId="0" borderId="0" xfId="0"/>
    <xf numFmtId="49" fontId="6" fillId="0" borderId="1" xfId="4" applyNumberFormat="1" applyFont="1" applyFill="1" applyBorder="1" applyAlignment="1">
      <alignment horizontal="center" vertical="center" shrinkToFit="1"/>
    </xf>
    <xf numFmtId="0" fontId="6" fillId="0" borderId="1" xfId="4" applyFont="1" applyFill="1" applyBorder="1" applyAlignment="1">
      <alignment horizontal="left" vertical="center" wrapText="1"/>
    </xf>
    <xf numFmtId="0" fontId="8" fillId="0" borderId="0" xfId="4" applyFont="1"/>
    <xf numFmtId="0" fontId="9" fillId="0" borderId="0" xfId="4" applyFont="1"/>
    <xf numFmtId="0" fontId="10" fillId="2" borderId="0" xfId="4" applyFont="1" applyFill="1" applyBorder="1" applyAlignment="1">
      <alignment horizontal="center" vertical="center" wrapText="1"/>
    </xf>
    <xf numFmtId="0" fontId="11" fillId="0" borderId="0" xfId="4" applyFont="1" applyFill="1" applyBorder="1" applyAlignment="1">
      <alignment horizontal="right" vertical="center" wrapText="1"/>
    </xf>
    <xf numFmtId="0" fontId="10" fillId="3" borderId="7" xfId="0" applyFont="1" applyFill="1" applyBorder="1" applyAlignment="1">
      <alignment horizontal="center" vertical="center" wrapText="1"/>
    </xf>
    <xf numFmtId="0" fontId="14" fillId="0" borderId="1" xfId="0" applyFont="1" applyBorder="1" applyAlignment="1">
      <alignment horizontal="center" vertical="center" wrapText="1"/>
    </xf>
    <xf numFmtId="49" fontId="12" fillId="0" borderId="1" xfId="4" applyNumberFormat="1" applyFont="1" applyFill="1" applyBorder="1" applyAlignment="1">
      <alignment horizontal="center" vertical="center" wrapText="1" shrinkToFit="1"/>
    </xf>
    <xf numFmtId="0" fontId="10" fillId="0" borderId="1" xfId="4" applyFont="1" applyFill="1" applyBorder="1" applyAlignment="1">
      <alignment horizontal="left" vertical="center" wrapText="1"/>
    </xf>
    <xf numFmtId="164" fontId="10" fillId="0" borderId="1" xfId="4" applyNumberFormat="1" applyFont="1" applyFill="1" applyBorder="1" applyAlignment="1">
      <alignment horizontal="center" vertical="center" wrapText="1" shrinkToFit="1"/>
    </xf>
    <xf numFmtId="167" fontId="10" fillId="0" borderId="1" xfId="4" applyNumberFormat="1" applyFont="1" applyFill="1" applyBorder="1" applyAlignment="1">
      <alignment horizontal="center" vertical="center" wrapText="1" shrinkToFit="1"/>
    </xf>
    <xf numFmtId="164" fontId="15" fillId="0" borderId="1" xfId="4" applyNumberFormat="1" applyFont="1" applyFill="1" applyBorder="1" applyAlignment="1">
      <alignment horizontal="center" vertical="center" wrapText="1" shrinkToFit="1"/>
    </xf>
    <xf numFmtId="0" fontId="16" fillId="0" borderId="0" xfId="4" applyFont="1"/>
    <xf numFmtId="164" fontId="11" fillId="0" borderId="1" xfId="4" applyNumberFormat="1" applyFont="1" applyFill="1" applyBorder="1" applyAlignment="1">
      <alignment horizontal="center" vertical="center" wrapText="1" shrinkToFit="1"/>
    </xf>
    <xf numFmtId="167" fontId="11" fillId="0" borderId="1" xfId="4" applyNumberFormat="1" applyFont="1" applyFill="1" applyBorder="1" applyAlignment="1">
      <alignment horizontal="center" vertical="center" wrapText="1" shrinkToFit="1"/>
    </xf>
    <xf numFmtId="164" fontId="17" fillId="0" borderId="1" xfId="4" applyNumberFormat="1" applyFont="1" applyFill="1" applyBorder="1" applyAlignment="1">
      <alignment horizontal="center" vertical="center" wrapText="1" shrinkToFit="1"/>
    </xf>
    <xf numFmtId="0" fontId="13" fillId="0" borderId="0" xfId="4" applyFont="1" applyAlignment="1">
      <alignment vertical="center" wrapText="1"/>
    </xf>
    <xf numFmtId="166" fontId="11" fillId="0" borderId="1" xfId="5" applyNumberFormat="1" applyFont="1" applyFill="1" applyBorder="1" applyAlignment="1" applyProtection="1">
      <alignment horizontal="left" vertical="center" wrapText="1"/>
      <protection hidden="1"/>
    </xf>
    <xf numFmtId="49" fontId="12" fillId="0" borderId="1" xfId="4" applyNumberFormat="1" applyFont="1" applyFill="1" applyBorder="1" applyAlignment="1">
      <alignment horizontal="center" vertical="center" shrinkToFit="1"/>
    </xf>
    <xf numFmtId="0" fontId="18" fillId="0" borderId="0" xfId="4" applyFont="1"/>
    <xf numFmtId="0" fontId="11" fillId="0" borderId="1" xfId="4" applyFont="1" applyFill="1" applyBorder="1" applyAlignment="1">
      <alignment horizontal="left" vertical="center" wrapText="1"/>
    </xf>
    <xf numFmtId="164" fontId="11" fillId="0" borderId="1" xfId="4" applyNumberFormat="1" applyFont="1" applyFill="1" applyBorder="1" applyAlignment="1">
      <alignment horizontal="center" vertical="center" shrinkToFit="1"/>
    </xf>
    <xf numFmtId="0" fontId="8" fillId="0" borderId="0" xfId="4" applyFont="1" applyBorder="1"/>
    <xf numFmtId="0" fontId="9" fillId="0" borderId="0" xfId="4" applyFont="1" applyBorder="1"/>
    <xf numFmtId="0" fontId="16" fillId="0" borderId="0" xfId="4" applyFont="1" applyBorder="1"/>
    <xf numFmtId="0" fontId="18" fillId="0" borderId="0" xfId="4" applyFont="1" applyBorder="1"/>
    <xf numFmtId="0" fontId="8" fillId="4" borderId="0" xfId="4" applyFont="1" applyFill="1" applyBorder="1" applyAlignment="1">
      <alignment horizontal="left" wrapText="1"/>
    </xf>
    <xf numFmtId="0" fontId="8" fillId="0" borderId="0" xfId="4" applyFont="1" applyBorder="1" applyAlignment="1">
      <alignment vertical="top"/>
    </xf>
    <xf numFmtId="0" fontId="16" fillId="0" borderId="0" xfId="4" applyFont="1" applyBorder="1" applyAlignment="1">
      <alignment vertical="top"/>
    </xf>
    <xf numFmtId="0" fontId="8" fillId="4" borderId="0" xfId="4" applyFont="1" applyFill="1" applyBorder="1" applyAlignment="1">
      <alignment horizontal="justify" vertical="top" wrapText="1"/>
    </xf>
    <xf numFmtId="164" fontId="10" fillId="0" borderId="1" xfId="4" applyNumberFormat="1" applyFont="1" applyFill="1" applyBorder="1" applyAlignment="1">
      <alignment horizontal="center" vertical="center"/>
    </xf>
    <xf numFmtId="164" fontId="15" fillId="0" borderId="1" xfId="4" applyNumberFormat="1" applyFont="1" applyFill="1" applyBorder="1" applyAlignment="1">
      <alignment horizontal="center" vertical="center"/>
    </xf>
    <xf numFmtId="0" fontId="8" fillId="2" borderId="0" xfId="4" applyFont="1" applyFill="1" applyAlignment="1"/>
    <xf numFmtId="164" fontId="8" fillId="0" borderId="0" xfId="4" applyNumberFormat="1" applyFont="1"/>
    <xf numFmtId="0" fontId="13" fillId="0" borderId="0" xfId="4" applyFont="1" applyAlignment="1">
      <alignment horizontal="left" vertical="top" wrapText="1"/>
    </xf>
    <xf numFmtId="0" fontId="10" fillId="3" borderId="1" xfId="0" applyFont="1" applyFill="1" applyBorder="1" applyAlignment="1">
      <alignment horizontal="center" vertical="center" wrapText="1"/>
    </xf>
    <xf numFmtId="49" fontId="6" fillId="2" borderId="1" xfId="4" applyNumberFormat="1" applyFont="1" applyFill="1" applyBorder="1" applyAlignment="1">
      <alignment horizontal="center" vertical="center" shrinkToFit="1"/>
    </xf>
    <xf numFmtId="0" fontId="6" fillId="2" borderId="1" xfId="4" applyFont="1" applyFill="1" applyBorder="1" applyAlignment="1">
      <alignment horizontal="left" vertical="center" wrapText="1"/>
    </xf>
    <xf numFmtId="164" fontId="11" fillId="0" borderId="1" xfId="4" applyNumberFormat="1" applyFont="1" applyFill="1" applyBorder="1" applyAlignment="1">
      <alignment horizontal="justify" vertical="center" wrapText="1" shrinkToFit="1"/>
    </xf>
    <xf numFmtId="0" fontId="13" fillId="0" borderId="0" xfId="4" applyFont="1" applyAlignment="1">
      <alignment horizontal="left" wrapText="1"/>
    </xf>
    <xf numFmtId="0" fontId="13" fillId="0" borderId="0" xfId="4" applyFont="1" applyAlignment="1">
      <alignment horizontal="left" vertical="center" wrapText="1"/>
    </xf>
    <xf numFmtId="0" fontId="13" fillId="0" borderId="0" xfId="4" applyFont="1" applyAlignment="1">
      <alignment horizontal="left" vertical="top" wrapText="1"/>
    </xf>
    <xf numFmtId="0" fontId="10" fillId="0" borderId="3" xfId="4" applyFont="1" applyFill="1" applyBorder="1" applyAlignment="1">
      <alignment horizontal="center"/>
    </xf>
    <xf numFmtId="0" fontId="10" fillId="0" borderId="4" xfId="4" applyFont="1" applyFill="1" applyBorder="1" applyAlignment="1">
      <alignment horizontal="center"/>
    </xf>
    <xf numFmtId="0" fontId="11" fillId="0" borderId="0" xfId="4" applyFont="1" applyAlignment="1">
      <alignment horizontal="left"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5" xfId="4" applyFont="1" applyFill="1" applyBorder="1" applyAlignment="1">
      <alignment horizontal="center" vertical="center" wrapText="1"/>
    </xf>
    <xf numFmtId="0" fontId="10" fillId="3" borderId="6" xfId="4" applyFont="1" applyFill="1" applyBorder="1" applyAlignment="1">
      <alignment horizontal="center" vertical="center" wrapText="1"/>
    </xf>
    <xf numFmtId="0" fontId="10" fillId="3" borderId="1" xfId="0" applyFont="1" applyFill="1" applyBorder="1" applyAlignment="1">
      <alignment horizontal="center" vertical="center" wrapText="1"/>
    </xf>
    <xf numFmtId="0" fontId="12" fillId="2" borderId="0" xfId="4" applyFont="1" applyFill="1" applyBorder="1" applyAlignment="1">
      <alignment horizontal="left" vertical="center" wrapText="1"/>
    </xf>
    <xf numFmtId="0" fontId="7" fillId="2" borderId="0" xfId="4" applyFont="1" applyFill="1" applyBorder="1" applyAlignment="1">
      <alignment horizontal="center" vertical="top" wrapText="1"/>
    </xf>
    <xf numFmtId="0" fontId="12" fillId="3" borderId="1" xfId="4" applyFont="1" applyFill="1" applyBorder="1" applyAlignment="1">
      <alignment horizontal="center" vertical="center" wrapText="1"/>
    </xf>
    <xf numFmtId="0" fontId="11" fillId="3" borderId="1" xfId="4" applyFont="1" applyFill="1" applyBorder="1" applyAlignment="1">
      <alignment horizontal="center" vertical="center"/>
    </xf>
    <xf numFmtId="0" fontId="10" fillId="3" borderId="1" xfId="4" applyFont="1" applyFill="1" applyBorder="1" applyAlignment="1">
      <alignment horizontal="center" vertical="center" wrapText="1"/>
    </xf>
  </cellXfs>
  <cellStyles count="7">
    <cellStyle name="xl45" xfId="3"/>
    <cellStyle name="xl60" xfId="6"/>
    <cellStyle name="Обычный" xfId="0" builtinId="0"/>
    <cellStyle name="Обычный 2" xfId="1"/>
    <cellStyle name="Обычный 2 2" xfId="5"/>
    <cellStyle name="Обычный 3" xfId="4"/>
    <cellStyle name="Финансовый 2" xfId="2"/>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09"/>
  <sheetViews>
    <sheetView tabSelected="1" view="pageBreakPreview" zoomScale="70" zoomScaleNormal="44" zoomScaleSheetLayoutView="70" workbookViewId="0">
      <pane xSplit="2" ySplit="6" topLeftCell="C7" activePane="bottomRight" state="frozen"/>
      <selection pane="topRight" activeCell="B1" sqref="B1"/>
      <selection pane="bottomLeft" activeCell="A6" sqref="A6"/>
      <selection pane="bottomRight" activeCell="J4" sqref="J4:O6"/>
    </sheetView>
  </sheetViews>
  <sheetFormatPr defaultRowHeight="11.25" x14ac:dyDescent="0.2"/>
  <cols>
    <col min="1" max="1" width="22" style="3" customWidth="1"/>
    <col min="2" max="2" width="62.6640625" style="34" customWidth="1"/>
    <col min="3" max="3" width="23" style="34" customWidth="1"/>
    <col min="4" max="4" width="21.83203125" style="34" customWidth="1"/>
    <col min="5" max="5" width="18.6640625" style="34" customWidth="1"/>
    <col min="6" max="6" width="21.33203125" style="34" customWidth="1"/>
    <col min="7" max="7" width="22.1640625" style="35" customWidth="1"/>
    <col min="8" max="8" width="46" style="3" customWidth="1"/>
    <col min="9" max="9" width="45" style="3" customWidth="1"/>
    <col min="10" max="10" width="20" style="3" customWidth="1"/>
    <col min="11" max="11" width="12.5" style="3" customWidth="1"/>
    <col min="12" max="14" width="9.33203125" style="3"/>
    <col min="15" max="15" width="16.33203125" style="3" customWidth="1"/>
    <col min="16" max="256" width="9.33203125" style="3"/>
    <col min="257" max="257" width="22" style="3" customWidth="1"/>
    <col min="258" max="258" width="62.6640625" style="3" customWidth="1"/>
    <col min="259" max="259" width="23.6640625" style="3" customWidth="1"/>
    <col min="260" max="260" width="18.6640625" style="3" customWidth="1"/>
    <col min="261" max="261" width="16.83203125" style="3" customWidth="1"/>
    <col min="262" max="262" width="19.6640625" style="3" customWidth="1"/>
    <col min="263" max="263" width="25" style="3" customWidth="1"/>
    <col min="264" max="264" width="17.1640625" style="3" customWidth="1"/>
    <col min="265" max="265" width="20" style="3" customWidth="1"/>
    <col min="266" max="266" width="14.33203125" style="3" customWidth="1"/>
    <col min="267" max="267" width="12.5" style="3" customWidth="1"/>
    <col min="268" max="270" width="9.33203125" style="3"/>
    <col min="271" max="271" width="16.33203125" style="3" customWidth="1"/>
    <col min="272" max="512" width="9.33203125" style="3"/>
    <col min="513" max="513" width="22" style="3" customWidth="1"/>
    <col min="514" max="514" width="62.6640625" style="3" customWidth="1"/>
    <col min="515" max="515" width="23.6640625" style="3" customWidth="1"/>
    <col min="516" max="516" width="18.6640625" style="3" customWidth="1"/>
    <col min="517" max="517" width="16.83203125" style="3" customWidth="1"/>
    <col min="518" max="518" width="19.6640625" style="3" customWidth="1"/>
    <col min="519" max="519" width="25" style="3" customWidth="1"/>
    <col min="520" max="520" width="17.1640625" style="3" customWidth="1"/>
    <col min="521" max="521" width="20" style="3" customWidth="1"/>
    <col min="522" max="522" width="14.33203125" style="3" customWidth="1"/>
    <col min="523" max="523" width="12.5" style="3" customWidth="1"/>
    <col min="524" max="526" width="9.33203125" style="3"/>
    <col min="527" max="527" width="16.33203125" style="3" customWidth="1"/>
    <col min="528" max="768" width="9.33203125" style="3"/>
    <col min="769" max="769" width="22" style="3" customWidth="1"/>
    <col min="770" max="770" width="62.6640625" style="3" customWidth="1"/>
    <col min="771" max="771" width="23.6640625" style="3" customWidth="1"/>
    <col min="772" max="772" width="18.6640625" style="3" customWidth="1"/>
    <col min="773" max="773" width="16.83203125" style="3" customWidth="1"/>
    <col min="774" max="774" width="19.6640625" style="3" customWidth="1"/>
    <col min="775" max="775" width="25" style="3" customWidth="1"/>
    <col min="776" max="776" width="17.1640625" style="3" customWidth="1"/>
    <col min="777" max="777" width="20" style="3" customWidth="1"/>
    <col min="778" max="778" width="14.33203125" style="3" customWidth="1"/>
    <col min="779" max="779" width="12.5" style="3" customWidth="1"/>
    <col min="780" max="782" width="9.33203125" style="3"/>
    <col min="783" max="783" width="16.33203125" style="3" customWidth="1"/>
    <col min="784" max="1024" width="9.33203125" style="3"/>
    <col min="1025" max="1025" width="22" style="3" customWidth="1"/>
    <col min="1026" max="1026" width="62.6640625" style="3" customWidth="1"/>
    <col min="1027" max="1027" width="23.6640625" style="3" customWidth="1"/>
    <col min="1028" max="1028" width="18.6640625" style="3" customWidth="1"/>
    <col min="1029" max="1029" width="16.83203125" style="3" customWidth="1"/>
    <col min="1030" max="1030" width="19.6640625" style="3" customWidth="1"/>
    <col min="1031" max="1031" width="25" style="3" customWidth="1"/>
    <col min="1032" max="1032" width="17.1640625" style="3" customWidth="1"/>
    <col min="1033" max="1033" width="20" style="3" customWidth="1"/>
    <col min="1034" max="1034" width="14.33203125" style="3" customWidth="1"/>
    <col min="1035" max="1035" width="12.5" style="3" customWidth="1"/>
    <col min="1036" max="1038" width="9.33203125" style="3"/>
    <col min="1039" max="1039" width="16.33203125" style="3" customWidth="1"/>
    <col min="1040" max="1280" width="9.33203125" style="3"/>
    <col min="1281" max="1281" width="22" style="3" customWidth="1"/>
    <col min="1282" max="1282" width="62.6640625" style="3" customWidth="1"/>
    <col min="1283" max="1283" width="23.6640625" style="3" customWidth="1"/>
    <col min="1284" max="1284" width="18.6640625" style="3" customWidth="1"/>
    <col min="1285" max="1285" width="16.83203125" style="3" customWidth="1"/>
    <col min="1286" max="1286" width="19.6640625" style="3" customWidth="1"/>
    <col min="1287" max="1287" width="25" style="3" customWidth="1"/>
    <col min="1288" max="1288" width="17.1640625" style="3" customWidth="1"/>
    <col min="1289" max="1289" width="20" style="3" customWidth="1"/>
    <col min="1290" max="1290" width="14.33203125" style="3" customWidth="1"/>
    <col min="1291" max="1291" width="12.5" style="3" customWidth="1"/>
    <col min="1292" max="1294" width="9.33203125" style="3"/>
    <col min="1295" max="1295" width="16.33203125" style="3" customWidth="1"/>
    <col min="1296" max="1536" width="9.33203125" style="3"/>
    <col min="1537" max="1537" width="22" style="3" customWidth="1"/>
    <col min="1538" max="1538" width="62.6640625" style="3" customWidth="1"/>
    <col min="1539" max="1539" width="23.6640625" style="3" customWidth="1"/>
    <col min="1540" max="1540" width="18.6640625" style="3" customWidth="1"/>
    <col min="1541" max="1541" width="16.83203125" style="3" customWidth="1"/>
    <col min="1542" max="1542" width="19.6640625" style="3" customWidth="1"/>
    <col min="1543" max="1543" width="25" style="3" customWidth="1"/>
    <col min="1544" max="1544" width="17.1640625" style="3" customWidth="1"/>
    <col min="1545" max="1545" width="20" style="3" customWidth="1"/>
    <col min="1546" max="1546" width="14.33203125" style="3" customWidth="1"/>
    <col min="1547" max="1547" width="12.5" style="3" customWidth="1"/>
    <col min="1548" max="1550" width="9.33203125" style="3"/>
    <col min="1551" max="1551" width="16.33203125" style="3" customWidth="1"/>
    <col min="1552" max="1792" width="9.33203125" style="3"/>
    <col min="1793" max="1793" width="22" style="3" customWidth="1"/>
    <col min="1794" max="1794" width="62.6640625" style="3" customWidth="1"/>
    <col min="1795" max="1795" width="23.6640625" style="3" customWidth="1"/>
    <col min="1796" max="1796" width="18.6640625" style="3" customWidth="1"/>
    <col min="1797" max="1797" width="16.83203125" style="3" customWidth="1"/>
    <col min="1798" max="1798" width="19.6640625" style="3" customWidth="1"/>
    <col min="1799" max="1799" width="25" style="3" customWidth="1"/>
    <col min="1800" max="1800" width="17.1640625" style="3" customWidth="1"/>
    <col min="1801" max="1801" width="20" style="3" customWidth="1"/>
    <col min="1802" max="1802" width="14.33203125" style="3" customWidth="1"/>
    <col min="1803" max="1803" width="12.5" style="3" customWidth="1"/>
    <col min="1804" max="1806" width="9.33203125" style="3"/>
    <col min="1807" max="1807" width="16.33203125" style="3" customWidth="1"/>
    <col min="1808" max="2048" width="9.33203125" style="3"/>
    <col min="2049" max="2049" width="22" style="3" customWidth="1"/>
    <col min="2050" max="2050" width="62.6640625" style="3" customWidth="1"/>
    <col min="2051" max="2051" width="23.6640625" style="3" customWidth="1"/>
    <col min="2052" max="2052" width="18.6640625" style="3" customWidth="1"/>
    <col min="2053" max="2053" width="16.83203125" style="3" customWidth="1"/>
    <col min="2054" max="2054" width="19.6640625" style="3" customWidth="1"/>
    <col min="2055" max="2055" width="25" style="3" customWidth="1"/>
    <col min="2056" max="2056" width="17.1640625" style="3" customWidth="1"/>
    <col min="2057" max="2057" width="20" style="3" customWidth="1"/>
    <col min="2058" max="2058" width="14.33203125" style="3" customWidth="1"/>
    <col min="2059" max="2059" width="12.5" style="3" customWidth="1"/>
    <col min="2060" max="2062" width="9.33203125" style="3"/>
    <col min="2063" max="2063" width="16.33203125" style="3" customWidth="1"/>
    <col min="2064" max="2304" width="9.33203125" style="3"/>
    <col min="2305" max="2305" width="22" style="3" customWidth="1"/>
    <col min="2306" max="2306" width="62.6640625" style="3" customWidth="1"/>
    <col min="2307" max="2307" width="23.6640625" style="3" customWidth="1"/>
    <col min="2308" max="2308" width="18.6640625" style="3" customWidth="1"/>
    <col min="2309" max="2309" width="16.83203125" style="3" customWidth="1"/>
    <col min="2310" max="2310" width="19.6640625" style="3" customWidth="1"/>
    <col min="2311" max="2311" width="25" style="3" customWidth="1"/>
    <col min="2312" max="2312" width="17.1640625" style="3" customWidth="1"/>
    <col min="2313" max="2313" width="20" style="3" customWidth="1"/>
    <col min="2314" max="2314" width="14.33203125" style="3" customWidth="1"/>
    <col min="2315" max="2315" width="12.5" style="3" customWidth="1"/>
    <col min="2316" max="2318" width="9.33203125" style="3"/>
    <col min="2319" max="2319" width="16.33203125" style="3" customWidth="1"/>
    <col min="2320" max="2560" width="9.33203125" style="3"/>
    <col min="2561" max="2561" width="22" style="3" customWidth="1"/>
    <col min="2562" max="2562" width="62.6640625" style="3" customWidth="1"/>
    <col min="2563" max="2563" width="23.6640625" style="3" customWidth="1"/>
    <col min="2564" max="2564" width="18.6640625" style="3" customWidth="1"/>
    <col min="2565" max="2565" width="16.83203125" style="3" customWidth="1"/>
    <col min="2566" max="2566" width="19.6640625" style="3" customWidth="1"/>
    <col min="2567" max="2567" width="25" style="3" customWidth="1"/>
    <col min="2568" max="2568" width="17.1640625" style="3" customWidth="1"/>
    <col min="2569" max="2569" width="20" style="3" customWidth="1"/>
    <col min="2570" max="2570" width="14.33203125" style="3" customWidth="1"/>
    <col min="2571" max="2571" width="12.5" style="3" customWidth="1"/>
    <col min="2572" max="2574" width="9.33203125" style="3"/>
    <col min="2575" max="2575" width="16.33203125" style="3" customWidth="1"/>
    <col min="2576" max="2816" width="9.33203125" style="3"/>
    <col min="2817" max="2817" width="22" style="3" customWidth="1"/>
    <col min="2818" max="2818" width="62.6640625" style="3" customWidth="1"/>
    <col min="2819" max="2819" width="23.6640625" style="3" customWidth="1"/>
    <col min="2820" max="2820" width="18.6640625" style="3" customWidth="1"/>
    <col min="2821" max="2821" width="16.83203125" style="3" customWidth="1"/>
    <col min="2822" max="2822" width="19.6640625" style="3" customWidth="1"/>
    <col min="2823" max="2823" width="25" style="3" customWidth="1"/>
    <col min="2824" max="2824" width="17.1640625" style="3" customWidth="1"/>
    <col min="2825" max="2825" width="20" style="3" customWidth="1"/>
    <col min="2826" max="2826" width="14.33203125" style="3" customWidth="1"/>
    <col min="2827" max="2827" width="12.5" style="3" customWidth="1"/>
    <col min="2828" max="2830" width="9.33203125" style="3"/>
    <col min="2831" max="2831" width="16.33203125" style="3" customWidth="1"/>
    <col min="2832" max="3072" width="9.33203125" style="3"/>
    <col min="3073" max="3073" width="22" style="3" customWidth="1"/>
    <col min="3074" max="3074" width="62.6640625" style="3" customWidth="1"/>
    <col min="3075" max="3075" width="23.6640625" style="3" customWidth="1"/>
    <col min="3076" max="3076" width="18.6640625" style="3" customWidth="1"/>
    <col min="3077" max="3077" width="16.83203125" style="3" customWidth="1"/>
    <col min="3078" max="3078" width="19.6640625" style="3" customWidth="1"/>
    <col min="3079" max="3079" width="25" style="3" customWidth="1"/>
    <col min="3080" max="3080" width="17.1640625" style="3" customWidth="1"/>
    <col min="3081" max="3081" width="20" style="3" customWidth="1"/>
    <col min="3082" max="3082" width="14.33203125" style="3" customWidth="1"/>
    <col min="3083" max="3083" width="12.5" style="3" customWidth="1"/>
    <col min="3084" max="3086" width="9.33203125" style="3"/>
    <col min="3087" max="3087" width="16.33203125" style="3" customWidth="1"/>
    <col min="3088" max="3328" width="9.33203125" style="3"/>
    <col min="3329" max="3329" width="22" style="3" customWidth="1"/>
    <col min="3330" max="3330" width="62.6640625" style="3" customWidth="1"/>
    <col min="3331" max="3331" width="23.6640625" style="3" customWidth="1"/>
    <col min="3332" max="3332" width="18.6640625" style="3" customWidth="1"/>
    <col min="3333" max="3333" width="16.83203125" style="3" customWidth="1"/>
    <col min="3334" max="3334" width="19.6640625" style="3" customWidth="1"/>
    <col min="3335" max="3335" width="25" style="3" customWidth="1"/>
    <col min="3336" max="3336" width="17.1640625" style="3" customWidth="1"/>
    <col min="3337" max="3337" width="20" style="3" customWidth="1"/>
    <col min="3338" max="3338" width="14.33203125" style="3" customWidth="1"/>
    <col min="3339" max="3339" width="12.5" style="3" customWidth="1"/>
    <col min="3340" max="3342" width="9.33203125" style="3"/>
    <col min="3343" max="3343" width="16.33203125" style="3" customWidth="1"/>
    <col min="3344" max="3584" width="9.33203125" style="3"/>
    <col min="3585" max="3585" width="22" style="3" customWidth="1"/>
    <col min="3586" max="3586" width="62.6640625" style="3" customWidth="1"/>
    <col min="3587" max="3587" width="23.6640625" style="3" customWidth="1"/>
    <col min="3588" max="3588" width="18.6640625" style="3" customWidth="1"/>
    <col min="3589" max="3589" width="16.83203125" style="3" customWidth="1"/>
    <col min="3590" max="3590" width="19.6640625" style="3" customWidth="1"/>
    <col min="3591" max="3591" width="25" style="3" customWidth="1"/>
    <col min="3592" max="3592" width="17.1640625" style="3" customWidth="1"/>
    <col min="3593" max="3593" width="20" style="3" customWidth="1"/>
    <col min="3594" max="3594" width="14.33203125" style="3" customWidth="1"/>
    <col min="3595" max="3595" width="12.5" style="3" customWidth="1"/>
    <col min="3596" max="3598" width="9.33203125" style="3"/>
    <col min="3599" max="3599" width="16.33203125" style="3" customWidth="1"/>
    <col min="3600" max="3840" width="9.33203125" style="3"/>
    <col min="3841" max="3841" width="22" style="3" customWidth="1"/>
    <col min="3842" max="3842" width="62.6640625" style="3" customWidth="1"/>
    <col min="3843" max="3843" width="23.6640625" style="3" customWidth="1"/>
    <col min="3844" max="3844" width="18.6640625" style="3" customWidth="1"/>
    <col min="3845" max="3845" width="16.83203125" style="3" customWidth="1"/>
    <col min="3846" max="3846" width="19.6640625" style="3" customWidth="1"/>
    <col min="3847" max="3847" width="25" style="3" customWidth="1"/>
    <col min="3848" max="3848" width="17.1640625" style="3" customWidth="1"/>
    <col min="3849" max="3849" width="20" style="3" customWidth="1"/>
    <col min="3850" max="3850" width="14.33203125" style="3" customWidth="1"/>
    <col min="3851" max="3851" width="12.5" style="3" customWidth="1"/>
    <col min="3852" max="3854" width="9.33203125" style="3"/>
    <col min="3855" max="3855" width="16.33203125" style="3" customWidth="1"/>
    <col min="3856" max="4096" width="9.33203125" style="3"/>
    <col min="4097" max="4097" width="22" style="3" customWidth="1"/>
    <col min="4098" max="4098" width="62.6640625" style="3" customWidth="1"/>
    <col min="4099" max="4099" width="23.6640625" style="3" customWidth="1"/>
    <col min="4100" max="4100" width="18.6640625" style="3" customWidth="1"/>
    <col min="4101" max="4101" width="16.83203125" style="3" customWidth="1"/>
    <col min="4102" max="4102" width="19.6640625" style="3" customWidth="1"/>
    <col min="4103" max="4103" width="25" style="3" customWidth="1"/>
    <col min="4104" max="4104" width="17.1640625" style="3" customWidth="1"/>
    <col min="4105" max="4105" width="20" style="3" customWidth="1"/>
    <col min="4106" max="4106" width="14.33203125" style="3" customWidth="1"/>
    <col min="4107" max="4107" width="12.5" style="3" customWidth="1"/>
    <col min="4108" max="4110" width="9.33203125" style="3"/>
    <col min="4111" max="4111" width="16.33203125" style="3" customWidth="1"/>
    <col min="4112" max="4352" width="9.33203125" style="3"/>
    <col min="4353" max="4353" width="22" style="3" customWidth="1"/>
    <col min="4354" max="4354" width="62.6640625" style="3" customWidth="1"/>
    <col min="4355" max="4355" width="23.6640625" style="3" customWidth="1"/>
    <col min="4356" max="4356" width="18.6640625" style="3" customWidth="1"/>
    <col min="4357" max="4357" width="16.83203125" style="3" customWidth="1"/>
    <col min="4358" max="4358" width="19.6640625" style="3" customWidth="1"/>
    <col min="4359" max="4359" width="25" style="3" customWidth="1"/>
    <col min="4360" max="4360" width="17.1640625" style="3" customWidth="1"/>
    <col min="4361" max="4361" width="20" style="3" customWidth="1"/>
    <col min="4362" max="4362" width="14.33203125" style="3" customWidth="1"/>
    <col min="4363" max="4363" width="12.5" style="3" customWidth="1"/>
    <col min="4364" max="4366" width="9.33203125" style="3"/>
    <col min="4367" max="4367" width="16.33203125" style="3" customWidth="1"/>
    <col min="4368" max="4608" width="9.33203125" style="3"/>
    <col min="4609" max="4609" width="22" style="3" customWidth="1"/>
    <col min="4610" max="4610" width="62.6640625" style="3" customWidth="1"/>
    <col min="4611" max="4611" width="23.6640625" style="3" customWidth="1"/>
    <col min="4612" max="4612" width="18.6640625" style="3" customWidth="1"/>
    <col min="4613" max="4613" width="16.83203125" style="3" customWidth="1"/>
    <col min="4614" max="4614" width="19.6640625" style="3" customWidth="1"/>
    <col min="4615" max="4615" width="25" style="3" customWidth="1"/>
    <col min="4616" max="4616" width="17.1640625" style="3" customWidth="1"/>
    <col min="4617" max="4617" width="20" style="3" customWidth="1"/>
    <col min="4618" max="4618" width="14.33203125" style="3" customWidth="1"/>
    <col min="4619" max="4619" width="12.5" style="3" customWidth="1"/>
    <col min="4620" max="4622" width="9.33203125" style="3"/>
    <col min="4623" max="4623" width="16.33203125" style="3" customWidth="1"/>
    <col min="4624" max="4864" width="9.33203125" style="3"/>
    <col min="4865" max="4865" width="22" style="3" customWidth="1"/>
    <col min="4866" max="4866" width="62.6640625" style="3" customWidth="1"/>
    <col min="4867" max="4867" width="23.6640625" style="3" customWidth="1"/>
    <col min="4868" max="4868" width="18.6640625" style="3" customWidth="1"/>
    <col min="4869" max="4869" width="16.83203125" style="3" customWidth="1"/>
    <col min="4870" max="4870" width="19.6640625" style="3" customWidth="1"/>
    <col min="4871" max="4871" width="25" style="3" customWidth="1"/>
    <col min="4872" max="4872" width="17.1640625" style="3" customWidth="1"/>
    <col min="4873" max="4873" width="20" style="3" customWidth="1"/>
    <col min="4874" max="4874" width="14.33203125" style="3" customWidth="1"/>
    <col min="4875" max="4875" width="12.5" style="3" customWidth="1"/>
    <col min="4876" max="4878" width="9.33203125" style="3"/>
    <col min="4879" max="4879" width="16.33203125" style="3" customWidth="1"/>
    <col min="4880" max="5120" width="9.33203125" style="3"/>
    <col min="5121" max="5121" width="22" style="3" customWidth="1"/>
    <col min="5122" max="5122" width="62.6640625" style="3" customWidth="1"/>
    <col min="5123" max="5123" width="23.6640625" style="3" customWidth="1"/>
    <col min="5124" max="5124" width="18.6640625" style="3" customWidth="1"/>
    <col min="5125" max="5125" width="16.83203125" style="3" customWidth="1"/>
    <col min="5126" max="5126" width="19.6640625" style="3" customWidth="1"/>
    <col min="5127" max="5127" width="25" style="3" customWidth="1"/>
    <col min="5128" max="5128" width="17.1640625" style="3" customWidth="1"/>
    <col min="5129" max="5129" width="20" style="3" customWidth="1"/>
    <col min="5130" max="5130" width="14.33203125" style="3" customWidth="1"/>
    <col min="5131" max="5131" width="12.5" style="3" customWidth="1"/>
    <col min="5132" max="5134" width="9.33203125" style="3"/>
    <col min="5135" max="5135" width="16.33203125" style="3" customWidth="1"/>
    <col min="5136" max="5376" width="9.33203125" style="3"/>
    <col min="5377" max="5377" width="22" style="3" customWidth="1"/>
    <col min="5378" max="5378" width="62.6640625" style="3" customWidth="1"/>
    <col min="5379" max="5379" width="23.6640625" style="3" customWidth="1"/>
    <col min="5380" max="5380" width="18.6640625" style="3" customWidth="1"/>
    <col min="5381" max="5381" width="16.83203125" style="3" customWidth="1"/>
    <col min="5382" max="5382" width="19.6640625" style="3" customWidth="1"/>
    <col min="5383" max="5383" width="25" style="3" customWidth="1"/>
    <col min="5384" max="5384" width="17.1640625" style="3" customWidth="1"/>
    <col min="5385" max="5385" width="20" style="3" customWidth="1"/>
    <col min="5386" max="5386" width="14.33203125" style="3" customWidth="1"/>
    <col min="5387" max="5387" width="12.5" style="3" customWidth="1"/>
    <col min="5388" max="5390" width="9.33203125" style="3"/>
    <col min="5391" max="5391" width="16.33203125" style="3" customWidth="1"/>
    <col min="5392" max="5632" width="9.33203125" style="3"/>
    <col min="5633" max="5633" width="22" style="3" customWidth="1"/>
    <col min="5634" max="5634" width="62.6640625" style="3" customWidth="1"/>
    <col min="5635" max="5635" width="23.6640625" style="3" customWidth="1"/>
    <col min="5636" max="5636" width="18.6640625" style="3" customWidth="1"/>
    <col min="5637" max="5637" width="16.83203125" style="3" customWidth="1"/>
    <col min="5638" max="5638" width="19.6640625" style="3" customWidth="1"/>
    <col min="5639" max="5639" width="25" style="3" customWidth="1"/>
    <col min="5640" max="5640" width="17.1640625" style="3" customWidth="1"/>
    <col min="5641" max="5641" width="20" style="3" customWidth="1"/>
    <col min="5642" max="5642" width="14.33203125" style="3" customWidth="1"/>
    <col min="5643" max="5643" width="12.5" style="3" customWidth="1"/>
    <col min="5644" max="5646" width="9.33203125" style="3"/>
    <col min="5647" max="5647" width="16.33203125" style="3" customWidth="1"/>
    <col min="5648" max="5888" width="9.33203125" style="3"/>
    <col min="5889" max="5889" width="22" style="3" customWidth="1"/>
    <col min="5890" max="5890" width="62.6640625" style="3" customWidth="1"/>
    <col min="5891" max="5891" width="23.6640625" style="3" customWidth="1"/>
    <col min="5892" max="5892" width="18.6640625" style="3" customWidth="1"/>
    <col min="5893" max="5893" width="16.83203125" style="3" customWidth="1"/>
    <col min="5894" max="5894" width="19.6640625" style="3" customWidth="1"/>
    <col min="5895" max="5895" width="25" style="3" customWidth="1"/>
    <col min="5896" max="5896" width="17.1640625" style="3" customWidth="1"/>
    <col min="5897" max="5897" width="20" style="3" customWidth="1"/>
    <col min="5898" max="5898" width="14.33203125" style="3" customWidth="1"/>
    <col min="5899" max="5899" width="12.5" style="3" customWidth="1"/>
    <col min="5900" max="5902" width="9.33203125" style="3"/>
    <col min="5903" max="5903" width="16.33203125" style="3" customWidth="1"/>
    <col min="5904" max="6144" width="9.33203125" style="3"/>
    <col min="6145" max="6145" width="22" style="3" customWidth="1"/>
    <col min="6146" max="6146" width="62.6640625" style="3" customWidth="1"/>
    <col min="6147" max="6147" width="23.6640625" style="3" customWidth="1"/>
    <col min="6148" max="6148" width="18.6640625" style="3" customWidth="1"/>
    <col min="6149" max="6149" width="16.83203125" style="3" customWidth="1"/>
    <col min="6150" max="6150" width="19.6640625" style="3" customWidth="1"/>
    <col min="6151" max="6151" width="25" style="3" customWidth="1"/>
    <col min="6152" max="6152" width="17.1640625" style="3" customWidth="1"/>
    <col min="6153" max="6153" width="20" style="3" customWidth="1"/>
    <col min="6154" max="6154" width="14.33203125" style="3" customWidth="1"/>
    <col min="6155" max="6155" width="12.5" style="3" customWidth="1"/>
    <col min="6156" max="6158" width="9.33203125" style="3"/>
    <col min="6159" max="6159" width="16.33203125" style="3" customWidth="1"/>
    <col min="6160" max="6400" width="9.33203125" style="3"/>
    <col min="6401" max="6401" width="22" style="3" customWidth="1"/>
    <col min="6402" max="6402" width="62.6640625" style="3" customWidth="1"/>
    <col min="6403" max="6403" width="23.6640625" style="3" customWidth="1"/>
    <col min="6404" max="6404" width="18.6640625" style="3" customWidth="1"/>
    <col min="6405" max="6405" width="16.83203125" style="3" customWidth="1"/>
    <col min="6406" max="6406" width="19.6640625" style="3" customWidth="1"/>
    <col min="6407" max="6407" width="25" style="3" customWidth="1"/>
    <col min="6408" max="6408" width="17.1640625" style="3" customWidth="1"/>
    <col min="6409" max="6409" width="20" style="3" customWidth="1"/>
    <col min="6410" max="6410" width="14.33203125" style="3" customWidth="1"/>
    <col min="6411" max="6411" width="12.5" style="3" customWidth="1"/>
    <col min="6412" max="6414" width="9.33203125" style="3"/>
    <col min="6415" max="6415" width="16.33203125" style="3" customWidth="1"/>
    <col min="6416" max="6656" width="9.33203125" style="3"/>
    <col min="6657" max="6657" width="22" style="3" customWidth="1"/>
    <col min="6658" max="6658" width="62.6640625" style="3" customWidth="1"/>
    <col min="6659" max="6659" width="23.6640625" style="3" customWidth="1"/>
    <col min="6660" max="6660" width="18.6640625" style="3" customWidth="1"/>
    <col min="6661" max="6661" width="16.83203125" style="3" customWidth="1"/>
    <col min="6662" max="6662" width="19.6640625" style="3" customWidth="1"/>
    <col min="6663" max="6663" width="25" style="3" customWidth="1"/>
    <col min="6664" max="6664" width="17.1640625" style="3" customWidth="1"/>
    <col min="6665" max="6665" width="20" style="3" customWidth="1"/>
    <col min="6666" max="6666" width="14.33203125" style="3" customWidth="1"/>
    <col min="6667" max="6667" width="12.5" style="3" customWidth="1"/>
    <col min="6668" max="6670" width="9.33203125" style="3"/>
    <col min="6671" max="6671" width="16.33203125" style="3" customWidth="1"/>
    <col min="6672" max="6912" width="9.33203125" style="3"/>
    <col min="6913" max="6913" width="22" style="3" customWidth="1"/>
    <col min="6914" max="6914" width="62.6640625" style="3" customWidth="1"/>
    <col min="6915" max="6915" width="23.6640625" style="3" customWidth="1"/>
    <col min="6916" max="6916" width="18.6640625" style="3" customWidth="1"/>
    <col min="6917" max="6917" width="16.83203125" style="3" customWidth="1"/>
    <col min="6918" max="6918" width="19.6640625" style="3" customWidth="1"/>
    <col min="6919" max="6919" width="25" style="3" customWidth="1"/>
    <col min="6920" max="6920" width="17.1640625" style="3" customWidth="1"/>
    <col min="6921" max="6921" width="20" style="3" customWidth="1"/>
    <col min="6922" max="6922" width="14.33203125" style="3" customWidth="1"/>
    <col min="6923" max="6923" width="12.5" style="3" customWidth="1"/>
    <col min="6924" max="6926" width="9.33203125" style="3"/>
    <col min="6927" max="6927" width="16.33203125" style="3" customWidth="1"/>
    <col min="6928" max="7168" width="9.33203125" style="3"/>
    <col min="7169" max="7169" width="22" style="3" customWidth="1"/>
    <col min="7170" max="7170" width="62.6640625" style="3" customWidth="1"/>
    <col min="7171" max="7171" width="23.6640625" style="3" customWidth="1"/>
    <col min="7172" max="7172" width="18.6640625" style="3" customWidth="1"/>
    <col min="7173" max="7173" width="16.83203125" style="3" customWidth="1"/>
    <col min="7174" max="7174" width="19.6640625" style="3" customWidth="1"/>
    <col min="7175" max="7175" width="25" style="3" customWidth="1"/>
    <col min="7176" max="7176" width="17.1640625" style="3" customWidth="1"/>
    <col min="7177" max="7177" width="20" style="3" customWidth="1"/>
    <col min="7178" max="7178" width="14.33203125" style="3" customWidth="1"/>
    <col min="7179" max="7179" width="12.5" style="3" customWidth="1"/>
    <col min="7180" max="7182" width="9.33203125" style="3"/>
    <col min="7183" max="7183" width="16.33203125" style="3" customWidth="1"/>
    <col min="7184" max="7424" width="9.33203125" style="3"/>
    <col min="7425" max="7425" width="22" style="3" customWidth="1"/>
    <col min="7426" max="7426" width="62.6640625" style="3" customWidth="1"/>
    <col min="7427" max="7427" width="23.6640625" style="3" customWidth="1"/>
    <col min="7428" max="7428" width="18.6640625" style="3" customWidth="1"/>
    <col min="7429" max="7429" width="16.83203125" style="3" customWidth="1"/>
    <col min="7430" max="7430" width="19.6640625" style="3" customWidth="1"/>
    <col min="7431" max="7431" width="25" style="3" customWidth="1"/>
    <col min="7432" max="7432" width="17.1640625" style="3" customWidth="1"/>
    <col min="7433" max="7433" width="20" style="3" customWidth="1"/>
    <col min="7434" max="7434" width="14.33203125" style="3" customWidth="1"/>
    <col min="7435" max="7435" width="12.5" style="3" customWidth="1"/>
    <col min="7436" max="7438" width="9.33203125" style="3"/>
    <col min="7439" max="7439" width="16.33203125" style="3" customWidth="1"/>
    <col min="7440" max="7680" width="9.33203125" style="3"/>
    <col min="7681" max="7681" width="22" style="3" customWidth="1"/>
    <col min="7682" max="7682" width="62.6640625" style="3" customWidth="1"/>
    <col min="7683" max="7683" width="23.6640625" style="3" customWidth="1"/>
    <col min="7684" max="7684" width="18.6640625" style="3" customWidth="1"/>
    <col min="7685" max="7685" width="16.83203125" style="3" customWidth="1"/>
    <col min="7686" max="7686" width="19.6640625" style="3" customWidth="1"/>
    <col min="7687" max="7687" width="25" style="3" customWidth="1"/>
    <col min="7688" max="7688" width="17.1640625" style="3" customWidth="1"/>
    <col min="7689" max="7689" width="20" style="3" customWidth="1"/>
    <col min="7690" max="7690" width="14.33203125" style="3" customWidth="1"/>
    <col min="7691" max="7691" width="12.5" style="3" customWidth="1"/>
    <col min="7692" max="7694" width="9.33203125" style="3"/>
    <col min="7695" max="7695" width="16.33203125" style="3" customWidth="1"/>
    <col min="7696" max="7936" width="9.33203125" style="3"/>
    <col min="7937" max="7937" width="22" style="3" customWidth="1"/>
    <col min="7938" max="7938" width="62.6640625" style="3" customWidth="1"/>
    <col min="7939" max="7939" width="23.6640625" style="3" customWidth="1"/>
    <col min="7940" max="7940" width="18.6640625" style="3" customWidth="1"/>
    <col min="7941" max="7941" width="16.83203125" style="3" customWidth="1"/>
    <col min="7942" max="7942" width="19.6640625" style="3" customWidth="1"/>
    <col min="7943" max="7943" width="25" style="3" customWidth="1"/>
    <col min="7944" max="7944" width="17.1640625" style="3" customWidth="1"/>
    <col min="7945" max="7945" width="20" style="3" customWidth="1"/>
    <col min="7946" max="7946" width="14.33203125" style="3" customWidth="1"/>
    <col min="7947" max="7947" width="12.5" style="3" customWidth="1"/>
    <col min="7948" max="7950" width="9.33203125" style="3"/>
    <col min="7951" max="7951" width="16.33203125" style="3" customWidth="1"/>
    <col min="7952" max="8192" width="9.33203125" style="3"/>
    <col min="8193" max="8193" width="22" style="3" customWidth="1"/>
    <col min="8194" max="8194" width="62.6640625" style="3" customWidth="1"/>
    <col min="8195" max="8195" width="23.6640625" style="3" customWidth="1"/>
    <col min="8196" max="8196" width="18.6640625" style="3" customWidth="1"/>
    <col min="8197" max="8197" width="16.83203125" style="3" customWidth="1"/>
    <col min="8198" max="8198" width="19.6640625" style="3" customWidth="1"/>
    <col min="8199" max="8199" width="25" style="3" customWidth="1"/>
    <col min="8200" max="8200" width="17.1640625" style="3" customWidth="1"/>
    <col min="8201" max="8201" width="20" style="3" customWidth="1"/>
    <col min="8202" max="8202" width="14.33203125" style="3" customWidth="1"/>
    <col min="8203" max="8203" width="12.5" style="3" customWidth="1"/>
    <col min="8204" max="8206" width="9.33203125" style="3"/>
    <col min="8207" max="8207" width="16.33203125" style="3" customWidth="1"/>
    <col min="8208" max="8448" width="9.33203125" style="3"/>
    <col min="8449" max="8449" width="22" style="3" customWidth="1"/>
    <col min="8450" max="8450" width="62.6640625" style="3" customWidth="1"/>
    <col min="8451" max="8451" width="23.6640625" style="3" customWidth="1"/>
    <col min="8452" max="8452" width="18.6640625" style="3" customWidth="1"/>
    <col min="8453" max="8453" width="16.83203125" style="3" customWidth="1"/>
    <col min="8454" max="8454" width="19.6640625" style="3" customWidth="1"/>
    <col min="8455" max="8455" width="25" style="3" customWidth="1"/>
    <col min="8456" max="8456" width="17.1640625" style="3" customWidth="1"/>
    <col min="8457" max="8457" width="20" style="3" customWidth="1"/>
    <col min="8458" max="8458" width="14.33203125" style="3" customWidth="1"/>
    <col min="8459" max="8459" width="12.5" style="3" customWidth="1"/>
    <col min="8460" max="8462" width="9.33203125" style="3"/>
    <col min="8463" max="8463" width="16.33203125" style="3" customWidth="1"/>
    <col min="8464" max="8704" width="9.33203125" style="3"/>
    <col min="8705" max="8705" width="22" style="3" customWidth="1"/>
    <col min="8706" max="8706" width="62.6640625" style="3" customWidth="1"/>
    <col min="8707" max="8707" width="23.6640625" style="3" customWidth="1"/>
    <col min="8708" max="8708" width="18.6640625" style="3" customWidth="1"/>
    <col min="8709" max="8709" width="16.83203125" style="3" customWidth="1"/>
    <col min="8710" max="8710" width="19.6640625" style="3" customWidth="1"/>
    <col min="8711" max="8711" width="25" style="3" customWidth="1"/>
    <col min="8712" max="8712" width="17.1640625" style="3" customWidth="1"/>
    <col min="8713" max="8713" width="20" style="3" customWidth="1"/>
    <col min="8714" max="8714" width="14.33203125" style="3" customWidth="1"/>
    <col min="8715" max="8715" width="12.5" style="3" customWidth="1"/>
    <col min="8716" max="8718" width="9.33203125" style="3"/>
    <col min="8719" max="8719" width="16.33203125" style="3" customWidth="1"/>
    <col min="8720" max="8960" width="9.33203125" style="3"/>
    <col min="8961" max="8961" width="22" style="3" customWidth="1"/>
    <col min="8962" max="8962" width="62.6640625" style="3" customWidth="1"/>
    <col min="8963" max="8963" width="23.6640625" style="3" customWidth="1"/>
    <col min="8964" max="8964" width="18.6640625" style="3" customWidth="1"/>
    <col min="8965" max="8965" width="16.83203125" style="3" customWidth="1"/>
    <col min="8966" max="8966" width="19.6640625" style="3" customWidth="1"/>
    <col min="8967" max="8967" width="25" style="3" customWidth="1"/>
    <col min="8968" max="8968" width="17.1640625" style="3" customWidth="1"/>
    <col min="8969" max="8969" width="20" style="3" customWidth="1"/>
    <col min="8970" max="8970" width="14.33203125" style="3" customWidth="1"/>
    <col min="8971" max="8971" width="12.5" style="3" customWidth="1"/>
    <col min="8972" max="8974" width="9.33203125" style="3"/>
    <col min="8975" max="8975" width="16.33203125" style="3" customWidth="1"/>
    <col min="8976" max="9216" width="9.33203125" style="3"/>
    <col min="9217" max="9217" width="22" style="3" customWidth="1"/>
    <col min="9218" max="9218" width="62.6640625" style="3" customWidth="1"/>
    <col min="9219" max="9219" width="23.6640625" style="3" customWidth="1"/>
    <col min="9220" max="9220" width="18.6640625" style="3" customWidth="1"/>
    <col min="9221" max="9221" width="16.83203125" style="3" customWidth="1"/>
    <col min="9222" max="9222" width="19.6640625" style="3" customWidth="1"/>
    <col min="9223" max="9223" width="25" style="3" customWidth="1"/>
    <col min="9224" max="9224" width="17.1640625" style="3" customWidth="1"/>
    <col min="9225" max="9225" width="20" style="3" customWidth="1"/>
    <col min="9226" max="9226" width="14.33203125" style="3" customWidth="1"/>
    <col min="9227" max="9227" width="12.5" style="3" customWidth="1"/>
    <col min="9228" max="9230" width="9.33203125" style="3"/>
    <col min="9231" max="9231" width="16.33203125" style="3" customWidth="1"/>
    <col min="9232" max="9472" width="9.33203125" style="3"/>
    <col min="9473" max="9473" width="22" style="3" customWidth="1"/>
    <col min="9474" max="9474" width="62.6640625" style="3" customWidth="1"/>
    <col min="9475" max="9475" width="23.6640625" style="3" customWidth="1"/>
    <col min="9476" max="9476" width="18.6640625" style="3" customWidth="1"/>
    <col min="9477" max="9477" width="16.83203125" style="3" customWidth="1"/>
    <col min="9478" max="9478" width="19.6640625" style="3" customWidth="1"/>
    <col min="9479" max="9479" width="25" style="3" customWidth="1"/>
    <col min="9480" max="9480" width="17.1640625" style="3" customWidth="1"/>
    <col min="9481" max="9481" width="20" style="3" customWidth="1"/>
    <col min="9482" max="9482" width="14.33203125" style="3" customWidth="1"/>
    <col min="9483" max="9483" width="12.5" style="3" customWidth="1"/>
    <col min="9484" max="9486" width="9.33203125" style="3"/>
    <col min="9487" max="9487" width="16.33203125" style="3" customWidth="1"/>
    <col min="9488" max="9728" width="9.33203125" style="3"/>
    <col min="9729" max="9729" width="22" style="3" customWidth="1"/>
    <col min="9730" max="9730" width="62.6640625" style="3" customWidth="1"/>
    <col min="9731" max="9731" width="23.6640625" style="3" customWidth="1"/>
    <col min="9732" max="9732" width="18.6640625" style="3" customWidth="1"/>
    <col min="9733" max="9733" width="16.83203125" style="3" customWidth="1"/>
    <col min="9734" max="9734" width="19.6640625" style="3" customWidth="1"/>
    <col min="9735" max="9735" width="25" style="3" customWidth="1"/>
    <col min="9736" max="9736" width="17.1640625" style="3" customWidth="1"/>
    <col min="9737" max="9737" width="20" style="3" customWidth="1"/>
    <col min="9738" max="9738" width="14.33203125" style="3" customWidth="1"/>
    <col min="9739" max="9739" width="12.5" style="3" customWidth="1"/>
    <col min="9740" max="9742" width="9.33203125" style="3"/>
    <col min="9743" max="9743" width="16.33203125" style="3" customWidth="1"/>
    <col min="9744" max="9984" width="9.33203125" style="3"/>
    <col min="9985" max="9985" width="22" style="3" customWidth="1"/>
    <col min="9986" max="9986" width="62.6640625" style="3" customWidth="1"/>
    <col min="9987" max="9987" width="23.6640625" style="3" customWidth="1"/>
    <col min="9988" max="9988" width="18.6640625" style="3" customWidth="1"/>
    <col min="9989" max="9989" width="16.83203125" style="3" customWidth="1"/>
    <col min="9990" max="9990" width="19.6640625" style="3" customWidth="1"/>
    <col min="9991" max="9991" width="25" style="3" customWidth="1"/>
    <col min="9992" max="9992" width="17.1640625" style="3" customWidth="1"/>
    <col min="9993" max="9993" width="20" style="3" customWidth="1"/>
    <col min="9994" max="9994" width="14.33203125" style="3" customWidth="1"/>
    <col min="9995" max="9995" width="12.5" style="3" customWidth="1"/>
    <col min="9996" max="9998" width="9.33203125" style="3"/>
    <col min="9999" max="9999" width="16.33203125" style="3" customWidth="1"/>
    <col min="10000" max="10240" width="9.33203125" style="3"/>
    <col min="10241" max="10241" width="22" style="3" customWidth="1"/>
    <col min="10242" max="10242" width="62.6640625" style="3" customWidth="1"/>
    <col min="10243" max="10243" width="23.6640625" style="3" customWidth="1"/>
    <col min="10244" max="10244" width="18.6640625" style="3" customWidth="1"/>
    <col min="10245" max="10245" width="16.83203125" style="3" customWidth="1"/>
    <col min="10246" max="10246" width="19.6640625" style="3" customWidth="1"/>
    <col min="10247" max="10247" width="25" style="3" customWidth="1"/>
    <col min="10248" max="10248" width="17.1640625" style="3" customWidth="1"/>
    <col min="10249" max="10249" width="20" style="3" customWidth="1"/>
    <col min="10250" max="10250" width="14.33203125" style="3" customWidth="1"/>
    <col min="10251" max="10251" width="12.5" style="3" customWidth="1"/>
    <col min="10252" max="10254" width="9.33203125" style="3"/>
    <col min="10255" max="10255" width="16.33203125" style="3" customWidth="1"/>
    <col min="10256" max="10496" width="9.33203125" style="3"/>
    <col min="10497" max="10497" width="22" style="3" customWidth="1"/>
    <col min="10498" max="10498" width="62.6640625" style="3" customWidth="1"/>
    <col min="10499" max="10499" width="23.6640625" style="3" customWidth="1"/>
    <col min="10500" max="10500" width="18.6640625" style="3" customWidth="1"/>
    <col min="10501" max="10501" width="16.83203125" style="3" customWidth="1"/>
    <col min="10502" max="10502" width="19.6640625" style="3" customWidth="1"/>
    <col min="10503" max="10503" width="25" style="3" customWidth="1"/>
    <col min="10504" max="10504" width="17.1640625" style="3" customWidth="1"/>
    <col min="10505" max="10505" width="20" style="3" customWidth="1"/>
    <col min="10506" max="10506" width="14.33203125" style="3" customWidth="1"/>
    <col min="10507" max="10507" width="12.5" style="3" customWidth="1"/>
    <col min="10508" max="10510" width="9.33203125" style="3"/>
    <col min="10511" max="10511" width="16.33203125" style="3" customWidth="1"/>
    <col min="10512" max="10752" width="9.33203125" style="3"/>
    <col min="10753" max="10753" width="22" style="3" customWidth="1"/>
    <col min="10754" max="10754" width="62.6640625" style="3" customWidth="1"/>
    <col min="10755" max="10755" width="23.6640625" style="3" customWidth="1"/>
    <col min="10756" max="10756" width="18.6640625" style="3" customWidth="1"/>
    <col min="10757" max="10757" width="16.83203125" style="3" customWidth="1"/>
    <col min="10758" max="10758" width="19.6640625" style="3" customWidth="1"/>
    <col min="10759" max="10759" width="25" style="3" customWidth="1"/>
    <col min="10760" max="10760" width="17.1640625" style="3" customWidth="1"/>
    <col min="10761" max="10761" width="20" style="3" customWidth="1"/>
    <col min="10762" max="10762" width="14.33203125" style="3" customWidth="1"/>
    <col min="10763" max="10763" width="12.5" style="3" customWidth="1"/>
    <col min="10764" max="10766" width="9.33203125" style="3"/>
    <col min="10767" max="10767" width="16.33203125" style="3" customWidth="1"/>
    <col min="10768" max="11008" width="9.33203125" style="3"/>
    <col min="11009" max="11009" width="22" style="3" customWidth="1"/>
    <col min="11010" max="11010" width="62.6640625" style="3" customWidth="1"/>
    <col min="11011" max="11011" width="23.6640625" style="3" customWidth="1"/>
    <col min="11012" max="11012" width="18.6640625" style="3" customWidth="1"/>
    <col min="11013" max="11013" width="16.83203125" style="3" customWidth="1"/>
    <col min="11014" max="11014" width="19.6640625" style="3" customWidth="1"/>
    <col min="11015" max="11015" width="25" style="3" customWidth="1"/>
    <col min="11016" max="11016" width="17.1640625" style="3" customWidth="1"/>
    <col min="11017" max="11017" width="20" style="3" customWidth="1"/>
    <col min="11018" max="11018" width="14.33203125" style="3" customWidth="1"/>
    <col min="11019" max="11019" width="12.5" style="3" customWidth="1"/>
    <col min="11020" max="11022" width="9.33203125" style="3"/>
    <col min="11023" max="11023" width="16.33203125" style="3" customWidth="1"/>
    <col min="11024" max="11264" width="9.33203125" style="3"/>
    <col min="11265" max="11265" width="22" style="3" customWidth="1"/>
    <col min="11266" max="11266" width="62.6640625" style="3" customWidth="1"/>
    <col min="11267" max="11267" width="23.6640625" style="3" customWidth="1"/>
    <col min="11268" max="11268" width="18.6640625" style="3" customWidth="1"/>
    <col min="11269" max="11269" width="16.83203125" style="3" customWidth="1"/>
    <col min="11270" max="11270" width="19.6640625" style="3" customWidth="1"/>
    <col min="11271" max="11271" width="25" style="3" customWidth="1"/>
    <col min="11272" max="11272" width="17.1640625" style="3" customWidth="1"/>
    <col min="11273" max="11273" width="20" style="3" customWidth="1"/>
    <col min="11274" max="11274" width="14.33203125" style="3" customWidth="1"/>
    <col min="11275" max="11275" width="12.5" style="3" customWidth="1"/>
    <col min="11276" max="11278" width="9.33203125" style="3"/>
    <col min="11279" max="11279" width="16.33203125" style="3" customWidth="1"/>
    <col min="11280" max="11520" width="9.33203125" style="3"/>
    <col min="11521" max="11521" width="22" style="3" customWidth="1"/>
    <col min="11522" max="11522" width="62.6640625" style="3" customWidth="1"/>
    <col min="11523" max="11523" width="23.6640625" style="3" customWidth="1"/>
    <col min="11524" max="11524" width="18.6640625" style="3" customWidth="1"/>
    <col min="11525" max="11525" width="16.83203125" style="3" customWidth="1"/>
    <col min="11526" max="11526" width="19.6640625" style="3" customWidth="1"/>
    <col min="11527" max="11527" width="25" style="3" customWidth="1"/>
    <col min="11528" max="11528" width="17.1640625" style="3" customWidth="1"/>
    <col min="11529" max="11529" width="20" style="3" customWidth="1"/>
    <col min="11530" max="11530" width="14.33203125" style="3" customWidth="1"/>
    <col min="11531" max="11531" width="12.5" style="3" customWidth="1"/>
    <col min="11532" max="11534" width="9.33203125" style="3"/>
    <col min="11535" max="11535" width="16.33203125" style="3" customWidth="1"/>
    <col min="11536" max="11776" width="9.33203125" style="3"/>
    <col min="11777" max="11777" width="22" style="3" customWidth="1"/>
    <col min="11778" max="11778" width="62.6640625" style="3" customWidth="1"/>
    <col min="11779" max="11779" width="23.6640625" style="3" customWidth="1"/>
    <col min="11780" max="11780" width="18.6640625" style="3" customWidth="1"/>
    <col min="11781" max="11781" width="16.83203125" style="3" customWidth="1"/>
    <col min="11782" max="11782" width="19.6640625" style="3" customWidth="1"/>
    <col min="11783" max="11783" width="25" style="3" customWidth="1"/>
    <col min="11784" max="11784" width="17.1640625" style="3" customWidth="1"/>
    <col min="11785" max="11785" width="20" style="3" customWidth="1"/>
    <col min="11786" max="11786" width="14.33203125" style="3" customWidth="1"/>
    <col min="11787" max="11787" width="12.5" style="3" customWidth="1"/>
    <col min="11788" max="11790" width="9.33203125" style="3"/>
    <col min="11791" max="11791" width="16.33203125" style="3" customWidth="1"/>
    <col min="11792" max="12032" width="9.33203125" style="3"/>
    <col min="12033" max="12033" width="22" style="3" customWidth="1"/>
    <col min="12034" max="12034" width="62.6640625" style="3" customWidth="1"/>
    <col min="12035" max="12035" width="23.6640625" style="3" customWidth="1"/>
    <col min="12036" max="12036" width="18.6640625" style="3" customWidth="1"/>
    <col min="12037" max="12037" width="16.83203125" style="3" customWidth="1"/>
    <col min="12038" max="12038" width="19.6640625" style="3" customWidth="1"/>
    <col min="12039" max="12039" width="25" style="3" customWidth="1"/>
    <col min="12040" max="12040" width="17.1640625" style="3" customWidth="1"/>
    <col min="12041" max="12041" width="20" style="3" customWidth="1"/>
    <col min="12042" max="12042" width="14.33203125" style="3" customWidth="1"/>
    <col min="12043" max="12043" width="12.5" style="3" customWidth="1"/>
    <col min="12044" max="12046" width="9.33203125" style="3"/>
    <col min="12047" max="12047" width="16.33203125" style="3" customWidth="1"/>
    <col min="12048" max="12288" width="9.33203125" style="3"/>
    <col min="12289" max="12289" width="22" style="3" customWidth="1"/>
    <col min="12290" max="12290" width="62.6640625" style="3" customWidth="1"/>
    <col min="12291" max="12291" width="23.6640625" style="3" customWidth="1"/>
    <col min="12292" max="12292" width="18.6640625" style="3" customWidth="1"/>
    <col min="12293" max="12293" width="16.83203125" style="3" customWidth="1"/>
    <col min="12294" max="12294" width="19.6640625" style="3" customWidth="1"/>
    <col min="12295" max="12295" width="25" style="3" customWidth="1"/>
    <col min="12296" max="12296" width="17.1640625" style="3" customWidth="1"/>
    <col min="12297" max="12297" width="20" style="3" customWidth="1"/>
    <col min="12298" max="12298" width="14.33203125" style="3" customWidth="1"/>
    <col min="12299" max="12299" width="12.5" style="3" customWidth="1"/>
    <col min="12300" max="12302" width="9.33203125" style="3"/>
    <col min="12303" max="12303" width="16.33203125" style="3" customWidth="1"/>
    <col min="12304" max="12544" width="9.33203125" style="3"/>
    <col min="12545" max="12545" width="22" style="3" customWidth="1"/>
    <col min="12546" max="12546" width="62.6640625" style="3" customWidth="1"/>
    <col min="12547" max="12547" width="23.6640625" style="3" customWidth="1"/>
    <col min="12548" max="12548" width="18.6640625" style="3" customWidth="1"/>
    <col min="12549" max="12549" width="16.83203125" style="3" customWidth="1"/>
    <col min="12550" max="12550" width="19.6640625" style="3" customWidth="1"/>
    <col min="12551" max="12551" width="25" style="3" customWidth="1"/>
    <col min="12552" max="12552" width="17.1640625" style="3" customWidth="1"/>
    <col min="12553" max="12553" width="20" style="3" customWidth="1"/>
    <col min="12554" max="12554" width="14.33203125" style="3" customWidth="1"/>
    <col min="12555" max="12555" width="12.5" style="3" customWidth="1"/>
    <col min="12556" max="12558" width="9.33203125" style="3"/>
    <col min="12559" max="12559" width="16.33203125" style="3" customWidth="1"/>
    <col min="12560" max="12800" width="9.33203125" style="3"/>
    <col min="12801" max="12801" width="22" style="3" customWidth="1"/>
    <col min="12802" max="12802" width="62.6640625" style="3" customWidth="1"/>
    <col min="12803" max="12803" width="23.6640625" style="3" customWidth="1"/>
    <col min="12804" max="12804" width="18.6640625" style="3" customWidth="1"/>
    <col min="12805" max="12805" width="16.83203125" style="3" customWidth="1"/>
    <col min="12806" max="12806" width="19.6640625" style="3" customWidth="1"/>
    <col min="12807" max="12807" width="25" style="3" customWidth="1"/>
    <col min="12808" max="12808" width="17.1640625" style="3" customWidth="1"/>
    <col min="12809" max="12809" width="20" style="3" customWidth="1"/>
    <col min="12810" max="12810" width="14.33203125" style="3" customWidth="1"/>
    <col min="12811" max="12811" width="12.5" style="3" customWidth="1"/>
    <col min="12812" max="12814" width="9.33203125" style="3"/>
    <col min="12815" max="12815" width="16.33203125" style="3" customWidth="1"/>
    <col min="12816" max="13056" width="9.33203125" style="3"/>
    <col min="13057" max="13057" width="22" style="3" customWidth="1"/>
    <col min="13058" max="13058" width="62.6640625" style="3" customWidth="1"/>
    <col min="13059" max="13059" width="23.6640625" style="3" customWidth="1"/>
    <col min="13060" max="13060" width="18.6640625" style="3" customWidth="1"/>
    <col min="13061" max="13061" width="16.83203125" style="3" customWidth="1"/>
    <col min="13062" max="13062" width="19.6640625" style="3" customWidth="1"/>
    <col min="13063" max="13063" width="25" style="3" customWidth="1"/>
    <col min="13064" max="13064" width="17.1640625" style="3" customWidth="1"/>
    <col min="13065" max="13065" width="20" style="3" customWidth="1"/>
    <col min="13066" max="13066" width="14.33203125" style="3" customWidth="1"/>
    <col min="13067" max="13067" width="12.5" style="3" customWidth="1"/>
    <col min="13068" max="13070" width="9.33203125" style="3"/>
    <col min="13071" max="13071" width="16.33203125" style="3" customWidth="1"/>
    <col min="13072" max="13312" width="9.33203125" style="3"/>
    <col min="13313" max="13313" width="22" style="3" customWidth="1"/>
    <col min="13314" max="13314" width="62.6640625" style="3" customWidth="1"/>
    <col min="13315" max="13315" width="23.6640625" style="3" customWidth="1"/>
    <col min="13316" max="13316" width="18.6640625" style="3" customWidth="1"/>
    <col min="13317" max="13317" width="16.83203125" style="3" customWidth="1"/>
    <col min="13318" max="13318" width="19.6640625" style="3" customWidth="1"/>
    <col min="13319" max="13319" width="25" style="3" customWidth="1"/>
    <col min="13320" max="13320" width="17.1640625" style="3" customWidth="1"/>
    <col min="13321" max="13321" width="20" style="3" customWidth="1"/>
    <col min="13322" max="13322" width="14.33203125" style="3" customWidth="1"/>
    <col min="13323" max="13323" width="12.5" style="3" customWidth="1"/>
    <col min="13324" max="13326" width="9.33203125" style="3"/>
    <col min="13327" max="13327" width="16.33203125" style="3" customWidth="1"/>
    <col min="13328" max="13568" width="9.33203125" style="3"/>
    <col min="13569" max="13569" width="22" style="3" customWidth="1"/>
    <col min="13570" max="13570" width="62.6640625" style="3" customWidth="1"/>
    <col min="13571" max="13571" width="23.6640625" style="3" customWidth="1"/>
    <col min="13572" max="13572" width="18.6640625" style="3" customWidth="1"/>
    <col min="13573" max="13573" width="16.83203125" style="3" customWidth="1"/>
    <col min="13574" max="13574" width="19.6640625" style="3" customWidth="1"/>
    <col min="13575" max="13575" width="25" style="3" customWidth="1"/>
    <col min="13576" max="13576" width="17.1640625" style="3" customWidth="1"/>
    <col min="13577" max="13577" width="20" style="3" customWidth="1"/>
    <col min="13578" max="13578" width="14.33203125" style="3" customWidth="1"/>
    <col min="13579" max="13579" width="12.5" style="3" customWidth="1"/>
    <col min="13580" max="13582" width="9.33203125" style="3"/>
    <col min="13583" max="13583" width="16.33203125" style="3" customWidth="1"/>
    <col min="13584" max="13824" width="9.33203125" style="3"/>
    <col min="13825" max="13825" width="22" style="3" customWidth="1"/>
    <col min="13826" max="13826" width="62.6640625" style="3" customWidth="1"/>
    <col min="13827" max="13827" width="23.6640625" style="3" customWidth="1"/>
    <col min="13828" max="13828" width="18.6640625" style="3" customWidth="1"/>
    <col min="13829" max="13829" width="16.83203125" style="3" customWidth="1"/>
    <col min="13830" max="13830" width="19.6640625" style="3" customWidth="1"/>
    <col min="13831" max="13831" width="25" style="3" customWidth="1"/>
    <col min="13832" max="13832" width="17.1640625" style="3" customWidth="1"/>
    <col min="13833" max="13833" width="20" style="3" customWidth="1"/>
    <col min="13834" max="13834" width="14.33203125" style="3" customWidth="1"/>
    <col min="13835" max="13835" width="12.5" style="3" customWidth="1"/>
    <col min="13836" max="13838" width="9.33203125" style="3"/>
    <col min="13839" max="13839" width="16.33203125" style="3" customWidth="1"/>
    <col min="13840" max="14080" width="9.33203125" style="3"/>
    <col min="14081" max="14081" width="22" style="3" customWidth="1"/>
    <col min="14082" max="14082" width="62.6640625" style="3" customWidth="1"/>
    <col min="14083" max="14083" width="23.6640625" style="3" customWidth="1"/>
    <col min="14084" max="14084" width="18.6640625" style="3" customWidth="1"/>
    <col min="14085" max="14085" width="16.83203125" style="3" customWidth="1"/>
    <col min="14086" max="14086" width="19.6640625" style="3" customWidth="1"/>
    <col min="14087" max="14087" width="25" style="3" customWidth="1"/>
    <col min="14088" max="14088" width="17.1640625" style="3" customWidth="1"/>
    <col min="14089" max="14089" width="20" style="3" customWidth="1"/>
    <col min="14090" max="14090" width="14.33203125" style="3" customWidth="1"/>
    <col min="14091" max="14091" width="12.5" style="3" customWidth="1"/>
    <col min="14092" max="14094" width="9.33203125" style="3"/>
    <col min="14095" max="14095" width="16.33203125" style="3" customWidth="1"/>
    <col min="14096" max="14336" width="9.33203125" style="3"/>
    <col min="14337" max="14337" width="22" style="3" customWidth="1"/>
    <col min="14338" max="14338" width="62.6640625" style="3" customWidth="1"/>
    <col min="14339" max="14339" width="23.6640625" style="3" customWidth="1"/>
    <col min="14340" max="14340" width="18.6640625" style="3" customWidth="1"/>
    <col min="14341" max="14341" width="16.83203125" style="3" customWidth="1"/>
    <col min="14342" max="14342" width="19.6640625" style="3" customWidth="1"/>
    <col min="14343" max="14343" width="25" style="3" customWidth="1"/>
    <col min="14344" max="14344" width="17.1640625" style="3" customWidth="1"/>
    <col min="14345" max="14345" width="20" style="3" customWidth="1"/>
    <col min="14346" max="14346" width="14.33203125" style="3" customWidth="1"/>
    <col min="14347" max="14347" width="12.5" style="3" customWidth="1"/>
    <col min="14348" max="14350" width="9.33203125" style="3"/>
    <col min="14351" max="14351" width="16.33203125" style="3" customWidth="1"/>
    <col min="14352" max="14592" width="9.33203125" style="3"/>
    <col min="14593" max="14593" width="22" style="3" customWidth="1"/>
    <col min="14594" max="14594" width="62.6640625" style="3" customWidth="1"/>
    <col min="14595" max="14595" width="23.6640625" style="3" customWidth="1"/>
    <col min="14596" max="14596" width="18.6640625" style="3" customWidth="1"/>
    <col min="14597" max="14597" width="16.83203125" style="3" customWidth="1"/>
    <col min="14598" max="14598" width="19.6640625" style="3" customWidth="1"/>
    <col min="14599" max="14599" width="25" style="3" customWidth="1"/>
    <col min="14600" max="14600" width="17.1640625" style="3" customWidth="1"/>
    <col min="14601" max="14601" width="20" style="3" customWidth="1"/>
    <col min="14602" max="14602" width="14.33203125" style="3" customWidth="1"/>
    <col min="14603" max="14603" width="12.5" style="3" customWidth="1"/>
    <col min="14604" max="14606" width="9.33203125" style="3"/>
    <col min="14607" max="14607" width="16.33203125" style="3" customWidth="1"/>
    <col min="14608" max="14848" width="9.33203125" style="3"/>
    <col min="14849" max="14849" width="22" style="3" customWidth="1"/>
    <col min="14850" max="14850" width="62.6640625" style="3" customWidth="1"/>
    <col min="14851" max="14851" width="23.6640625" style="3" customWidth="1"/>
    <col min="14852" max="14852" width="18.6640625" style="3" customWidth="1"/>
    <col min="14853" max="14853" width="16.83203125" style="3" customWidth="1"/>
    <col min="14854" max="14854" width="19.6640625" style="3" customWidth="1"/>
    <col min="14855" max="14855" width="25" style="3" customWidth="1"/>
    <col min="14856" max="14856" width="17.1640625" style="3" customWidth="1"/>
    <col min="14857" max="14857" width="20" style="3" customWidth="1"/>
    <col min="14858" max="14858" width="14.33203125" style="3" customWidth="1"/>
    <col min="14859" max="14859" width="12.5" style="3" customWidth="1"/>
    <col min="14860" max="14862" width="9.33203125" style="3"/>
    <col min="14863" max="14863" width="16.33203125" style="3" customWidth="1"/>
    <col min="14864" max="15104" width="9.33203125" style="3"/>
    <col min="15105" max="15105" width="22" style="3" customWidth="1"/>
    <col min="15106" max="15106" width="62.6640625" style="3" customWidth="1"/>
    <col min="15107" max="15107" width="23.6640625" style="3" customWidth="1"/>
    <col min="15108" max="15108" width="18.6640625" style="3" customWidth="1"/>
    <col min="15109" max="15109" width="16.83203125" style="3" customWidth="1"/>
    <col min="15110" max="15110" width="19.6640625" style="3" customWidth="1"/>
    <col min="15111" max="15111" width="25" style="3" customWidth="1"/>
    <col min="15112" max="15112" width="17.1640625" style="3" customWidth="1"/>
    <col min="15113" max="15113" width="20" style="3" customWidth="1"/>
    <col min="15114" max="15114" width="14.33203125" style="3" customWidth="1"/>
    <col min="15115" max="15115" width="12.5" style="3" customWidth="1"/>
    <col min="15116" max="15118" width="9.33203125" style="3"/>
    <col min="15119" max="15119" width="16.33203125" style="3" customWidth="1"/>
    <col min="15120" max="15360" width="9.33203125" style="3"/>
    <col min="15361" max="15361" width="22" style="3" customWidth="1"/>
    <col min="15362" max="15362" width="62.6640625" style="3" customWidth="1"/>
    <col min="15363" max="15363" width="23.6640625" style="3" customWidth="1"/>
    <col min="15364" max="15364" width="18.6640625" style="3" customWidth="1"/>
    <col min="15365" max="15365" width="16.83203125" style="3" customWidth="1"/>
    <col min="15366" max="15366" width="19.6640625" style="3" customWidth="1"/>
    <col min="15367" max="15367" width="25" style="3" customWidth="1"/>
    <col min="15368" max="15368" width="17.1640625" style="3" customWidth="1"/>
    <col min="15369" max="15369" width="20" style="3" customWidth="1"/>
    <col min="15370" max="15370" width="14.33203125" style="3" customWidth="1"/>
    <col min="15371" max="15371" width="12.5" style="3" customWidth="1"/>
    <col min="15372" max="15374" width="9.33203125" style="3"/>
    <col min="15375" max="15375" width="16.33203125" style="3" customWidth="1"/>
    <col min="15376" max="15616" width="9.33203125" style="3"/>
    <col min="15617" max="15617" width="22" style="3" customWidth="1"/>
    <col min="15618" max="15618" width="62.6640625" style="3" customWidth="1"/>
    <col min="15619" max="15619" width="23.6640625" style="3" customWidth="1"/>
    <col min="15620" max="15620" width="18.6640625" style="3" customWidth="1"/>
    <col min="15621" max="15621" width="16.83203125" style="3" customWidth="1"/>
    <col min="15622" max="15622" width="19.6640625" style="3" customWidth="1"/>
    <col min="15623" max="15623" width="25" style="3" customWidth="1"/>
    <col min="15624" max="15624" width="17.1640625" style="3" customWidth="1"/>
    <col min="15625" max="15625" width="20" style="3" customWidth="1"/>
    <col min="15626" max="15626" width="14.33203125" style="3" customWidth="1"/>
    <col min="15627" max="15627" width="12.5" style="3" customWidth="1"/>
    <col min="15628" max="15630" width="9.33203125" style="3"/>
    <col min="15631" max="15631" width="16.33203125" style="3" customWidth="1"/>
    <col min="15632" max="15872" width="9.33203125" style="3"/>
    <col min="15873" max="15873" width="22" style="3" customWidth="1"/>
    <col min="15874" max="15874" width="62.6640625" style="3" customWidth="1"/>
    <col min="15875" max="15875" width="23.6640625" style="3" customWidth="1"/>
    <col min="15876" max="15876" width="18.6640625" style="3" customWidth="1"/>
    <col min="15877" max="15877" width="16.83203125" style="3" customWidth="1"/>
    <col min="15878" max="15878" width="19.6640625" style="3" customWidth="1"/>
    <col min="15879" max="15879" width="25" style="3" customWidth="1"/>
    <col min="15880" max="15880" width="17.1640625" style="3" customWidth="1"/>
    <col min="15881" max="15881" width="20" style="3" customWidth="1"/>
    <col min="15882" max="15882" width="14.33203125" style="3" customWidth="1"/>
    <col min="15883" max="15883" width="12.5" style="3" customWidth="1"/>
    <col min="15884" max="15886" width="9.33203125" style="3"/>
    <col min="15887" max="15887" width="16.33203125" style="3" customWidth="1"/>
    <col min="15888" max="16128" width="9.33203125" style="3"/>
    <col min="16129" max="16129" width="22" style="3" customWidth="1"/>
    <col min="16130" max="16130" width="62.6640625" style="3" customWidth="1"/>
    <col min="16131" max="16131" width="23.6640625" style="3" customWidth="1"/>
    <col min="16132" max="16132" width="18.6640625" style="3" customWidth="1"/>
    <col min="16133" max="16133" width="16.83203125" style="3" customWidth="1"/>
    <col min="16134" max="16134" width="19.6640625" style="3" customWidth="1"/>
    <col min="16135" max="16135" width="25" style="3" customWidth="1"/>
    <col min="16136" max="16136" width="17.1640625" style="3" customWidth="1"/>
    <col min="16137" max="16137" width="20" style="3" customWidth="1"/>
    <col min="16138" max="16138" width="14.33203125" style="3" customWidth="1"/>
    <col min="16139" max="16139" width="12.5" style="3" customWidth="1"/>
    <col min="16140" max="16142" width="9.33203125" style="3"/>
    <col min="16143" max="16143" width="16.33203125" style="3" customWidth="1"/>
    <col min="16144" max="16384" width="9.33203125" style="3"/>
  </cols>
  <sheetData>
    <row r="1" spans="1:15" ht="20.25" x14ac:dyDescent="0.2">
      <c r="A1" s="53" t="s">
        <v>4</v>
      </c>
      <c r="B1" s="53"/>
      <c r="C1" s="53"/>
      <c r="D1" s="53"/>
      <c r="E1" s="53"/>
      <c r="F1" s="53"/>
      <c r="G1" s="53"/>
      <c r="H1" s="53"/>
      <c r="I1" s="53"/>
      <c r="K1" s="4"/>
    </row>
    <row r="2" spans="1:15" ht="20.25" x14ac:dyDescent="0.2">
      <c r="A2" s="53" t="s">
        <v>174</v>
      </c>
      <c r="B2" s="53"/>
      <c r="C2" s="53"/>
      <c r="D2" s="53"/>
      <c r="E2" s="53"/>
      <c r="F2" s="53"/>
      <c r="G2" s="53"/>
      <c r="H2" s="53"/>
      <c r="I2" s="53"/>
      <c r="K2" s="4"/>
    </row>
    <row r="3" spans="1:15" ht="21" customHeight="1" x14ac:dyDescent="0.2">
      <c r="B3" s="5"/>
      <c r="C3" s="5"/>
      <c r="D3" s="5"/>
      <c r="E3" s="5"/>
      <c r="F3" s="5"/>
      <c r="G3" s="5"/>
      <c r="H3" s="5"/>
      <c r="I3" s="6" t="s">
        <v>3</v>
      </c>
      <c r="K3" s="4"/>
    </row>
    <row r="4" spans="1:15" ht="61.5" customHeight="1" x14ac:dyDescent="0.2">
      <c r="A4" s="54" t="s">
        <v>2</v>
      </c>
      <c r="B4" s="56" t="s">
        <v>5</v>
      </c>
      <c r="C4" s="47" t="s">
        <v>181</v>
      </c>
      <c r="D4" s="48"/>
      <c r="E4" s="49" t="s">
        <v>0</v>
      </c>
      <c r="F4" s="56" t="s">
        <v>1</v>
      </c>
      <c r="G4" s="56"/>
      <c r="H4" s="51" t="s">
        <v>207</v>
      </c>
      <c r="I4" s="51"/>
      <c r="J4" s="41"/>
      <c r="K4" s="41"/>
      <c r="L4" s="41"/>
      <c r="M4" s="41"/>
      <c r="N4" s="41"/>
      <c r="O4" s="41"/>
    </row>
    <row r="5" spans="1:15" ht="77.25" customHeight="1" x14ac:dyDescent="0.2">
      <c r="A5" s="55"/>
      <c r="B5" s="55"/>
      <c r="C5" s="37" t="s">
        <v>175</v>
      </c>
      <c r="D5" s="37" t="s">
        <v>176</v>
      </c>
      <c r="E5" s="50"/>
      <c r="F5" s="7" t="s">
        <v>162</v>
      </c>
      <c r="G5" s="7" t="s">
        <v>163</v>
      </c>
      <c r="H5" s="37" t="s">
        <v>219</v>
      </c>
      <c r="I5" s="37" t="s">
        <v>160</v>
      </c>
      <c r="J5" s="41"/>
      <c r="K5" s="41"/>
      <c r="L5" s="41"/>
      <c r="M5" s="41"/>
      <c r="N5" s="41"/>
      <c r="O5" s="41"/>
    </row>
    <row r="6" spans="1:15" ht="11.25" customHeight="1" x14ac:dyDescent="0.2">
      <c r="A6" s="8">
        <v>1</v>
      </c>
      <c r="B6" s="8">
        <v>2</v>
      </c>
      <c r="C6" s="8">
        <v>3</v>
      </c>
      <c r="D6" s="8">
        <v>4</v>
      </c>
      <c r="E6" s="8">
        <v>5</v>
      </c>
      <c r="F6" s="8" t="s">
        <v>164</v>
      </c>
      <c r="G6" s="8" t="s">
        <v>165</v>
      </c>
      <c r="H6" s="8">
        <v>8</v>
      </c>
      <c r="I6" s="8">
        <v>9</v>
      </c>
      <c r="J6" s="41"/>
      <c r="K6" s="41"/>
      <c r="L6" s="41"/>
      <c r="M6" s="41"/>
      <c r="N6" s="41"/>
      <c r="O6" s="41"/>
    </row>
    <row r="7" spans="1:15" s="14" customFormat="1" ht="15.75" x14ac:dyDescent="0.15">
      <c r="A7" s="9" t="s">
        <v>6</v>
      </c>
      <c r="B7" s="10" t="s">
        <v>7</v>
      </c>
      <c r="C7" s="11">
        <f>SUM(C8:C17)</f>
        <v>14480041.9</v>
      </c>
      <c r="D7" s="11">
        <f>SUM(D8:D17)+0.1</f>
        <v>11161915.6</v>
      </c>
      <c r="E7" s="11">
        <f>SUM(E8:E17)</f>
        <v>5206831.2358299997</v>
      </c>
      <c r="F7" s="12">
        <f>E7/C7</f>
        <v>0.35958675201278245</v>
      </c>
      <c r="G7" s="12">
        <f t="shared" ref="G7:G13" si="0">E7/D7</f>
        <v>0.46648186766705169</v>
      </c>
      <c r="H7" s="13"/>
      <c r="I7" s="13"/>
      <c r="J7" s="42"/>
      <c r="K7" s="42"/>
      <c r="L7" s="42"/>
      <c r="M7" s="42"/>
      <c r="N7" s="42"/>
      <c r="O7" s="42"/>
    </row>
    <row r="8" spans="1:15" ht="51" customHeight="1" x14ac:dyDescent="0.2">
      <c r="A8" s="1" t="s">
        <v>8</v>
      </c>
      <c r="B8" s="2" t="s">
        <v>9</v>
      </c>
      <c r="C8" s="15">
        <v>262608.3</v>
      </c>
      <c r="D8" s="15">
        <v>268111.59999999998</v>
      </c>
      <c r="E8" s="15">
        <v>253815.45251</v>
      </c>
      <c r="F8" s="16">
        <f t="shared" ref="F8:F75" si="1">E8/C8</f>
        <v>0.96651725215844286</v>
      </c>
      <c r="G8" s="16">
        <f t="shared" si="0"/>
        <v>0.94667837016376777</v>
      </c>
      <c r="H8" s="17"/>
      <c r="I8" s="40" t="s">
        <v>182</v>
      </c>
      <c r="J8" s="42"/>
      <c r="K8" s="42"/>
      <c r="L8" s="42"/>
      <c r="M8" s="42"/>
      <c r="N8" s="42"/>
      <c r="O8" s="42"/>
    </row>
    <row r="9" spans="1:15" ht="69" customHeight="1" x14ac:dyDescent="0.2">
      <c r="A9" s="1" t="s">
        <v>10</v>
      </c>
      <c r="B9" s="2" t="s">
        <v>11</v>
      </c>
      <c r="C9" s="15">
        <v>362783.7</v>
      </c>
      <c r="D9" s="15">
        <v>355791.6</v>
      </c>
      <c r="E9" s="15">
        <v>336815.07844999997</v>
      </c>
      <c r="F9" s="16">
        <f t="shared" si="1"/>
        <v>0.92841844451666367</v>
      </c>
      <c r="G9" s="16">
        <f t="shared" si="0"/>
        <v>0.94666394161638445</v>
      </c>
      <c r="H9" s="40" t="s">
        <v>202</v>
      </c>
      <c r="I9" s="40" t="s">
        <v>182</v>
      </c>
      <c r="J9" s="42"/>
      <c r="K9" s="42"/>
      <c r="L9" s="42"/>
      <c r="M9" s="42"/>
      <c r="N9" s="42"/>
      <c r="O9" s="42"/>
    </row>
    <row r="10" spans="1:15" ht="68.25" customHeight="1" x14ac:dyDescent="0.2">
      <c r="A10" s="1" t="s">
        <v>12</v>
      </c>
      <c r="B10" s="2" t="s">
        <v>13</v>
      </c>
      <c r="C10" s="15">
        <v>133601.29999999999</v>
      </c>
      <c r="D10" s="15">
        <v>132133.9</v>
      </c>
      <c r="E10" s="15">
        <v>122592.76557999999</v>
      </c>
      <c r="F10" s="16">
        <f t="shared" si="1"/>
        <v>0.91760159205037672</v>
      </c>
      <c r="G10" s="16">
        <f t="shared" si="0"/>
        <v>0.92779192606893457</v>
      </c>
      <c r="H10" s="40" t="s">
        <v>182</v>
      </c>
      <c r="I10" s="40" t="s">
        <v>182</v>
      </c>
      <c r="J10" s="18"/>
      <c r="K10" s="4"/>
    </row>
    <row r="11" spans="1:15" ht="147.75" customHeight="1" x14ac:dyDescent="0.2">
      <c r="A11" s="1" t="s">
        <v>14</v>
      </c>
      <c r="B11" s="2" t="s">
        <v>15</v>
      </c>
      <c r="C11" s="15">
        <v>629648.80000000005</v>
      </c>
      <c r="D11" s="15">
        <v>720720.1</v>
      </c>
      <c r="E11" s="15">
        <v>684870.45505999995</v>
      </c>
      <c r="F11" s="16">
        <f t="shared" si="1"/>
        <v>1.0877023112884514</v>
      </c>
      <c r="G11" s="16">
        <f t="shared" si="0"/>
        <v>0.95025857480594755</v>
      </c>
      <c r="H11" s="40" t="s">
        <v>183</v>
      </c>
      <c r="I11" s="40" t="s">
        <v>182</v>
      </c>
      <c r="J11" s="18"/>
      <c r="K11" s="4"/>
    </row>
    <row r="12" spans="1:15" ht="47.25" x14ac:dyDescent="0.2">
      <c r="A12" s="1" t="s">
        <v>16</v>
      </c>
      <c r="B12" s="2" t="s">
        <v>17</v>
      </c>
      <c r="C12" s="15">
        <v>333183.59999999998</v>
      </c>
      <c r="D12" s="15">
        <v>322705.90000000002</v>
      </c>
      <c r="E12" s="15">
        <v>306457.77516000002</v>
      </c>
      <c r="F12" s="16">
        <f t="shared" si="1"/>
        <v>0.91978649357291309</v>
      </c>
      <c r="G12" s="16">
        <f t="shared" si="0"/>
        <v>0.94965036325645114</v>
      </c>
      <c r="H12" s="40" t="s">
        <v>203</v>
      </c>
      <c r="I12" s="40" t="s">
        <v>182</v>
      </c>
      <c r="J12" s="18"/>
      <c r="K12" s="4"/>
    </row>
    <row r="13" spans="1:15" ht="15.75" x14ac:dyDescent="0.2">
      <c r="A13" s="1" t="s">
        <v>18</v>
      </c>
      <c r="B13" s="2" t="s">
        <v>19</v>
      </c>
      <c r="C13" s="15">
        <v>242638</v>
      </c>
      <c r="D13" s="15">
        <v>238680.3</v>
      </c>
      <c r="E13" s="15">
        <v>237180.54790000001</v>
      </c>
      <c r="F13" s="16">
        <f t="shared" si="1"/>
        <v>0.97750784254733392</v>
      </c>
      <c r="G13" s="16">
        <f t="shared" si="0"/>
        <v>0.9937164814188687</v>
      </c>
      <c r="H13" s="17"/>
      <c r="I13" s="17"/>
      <c r="J13" s="18"/>
      <c r="K13" s="4"/>
    </row>
    <row r="14" spans="1:15" ht="31.5" x14ac:dyDescent="0.2">
      <c r="A14" s="1" t="s">
        <v>172</v>
      </c>
      <c r="B14" s="2" t="s">
        <v>173</v>
      </c>
      <c r="C14" s="15"/>
      <c r="D14" s="15"/>
      <c r="E14" s="15"/>
      <c r="F14" s="16"/>
      <c r="G14" s="16"/>
      <c r="H14" s="17"/>
      <c r="I14" s="17"/>
      <c r="J14" s="18"/>
      <c r="K14" s="4"/>
    </row>
    <row r="15" spans="1:15" ht="94.5" x14ac:dyDescent="0.2">
      <c r="A15" s="1" t="s">
        <v>20</v>
      </c>
      <c r="B15" s="2" t="s">
        <v>21</v>
      </c>
      <c r="C15" s="15">
        <v>500000</v>
      </c>
      <c r="D15" s="15">
        <v>5196833.3</v>
      </c>
      <c r="E15" s="15">
        <v>0</v>
      </c>
      <c r="F15" s="16"/>
      <c r="G15" s="16"/>
      <c r="H15" s="40" t="s">
        <v>184</v>
      </c>
      <c r="I15" s="40" t="s">
        <v>184</v>
      </c>
      <c r="J15" s="18"/>
      <c r="K15" s="4"/>
    </row>
    <row r="16" spans="1:15" ht="31.5" x14ac:dyDescent="0.2">
      <c r="A16" s="1" t="s">
        <v>22</v>
      </c>
      <c r="B16" s="19" t="s">
        <v>23</v>
      </c>
      <c r="C16" s="15">
        <v>204.4</v>
      </c>
      <c r="D16" s="15">
        <v>204.4</v>
      </c>
      <c r="E16" s="15">
        <v>202.58</v>
      </c>
      <c r="F16" s="16">
        <f t="shared" si="1"/>
        <v>0.99109589041095891</v>
      </c>
      <c r="G16" s="16">
        <f t="shared" ref="G16:G47" si="2">E16/D16</f>
        <v>0.99109589041095891</v>
      </c>
      <c r="H16" s="17"/>
      <c r="I16" s="17"/>
      <c r="J16" s="18"/>
      <c r="K16" s="4"/>
    </row>
    <row r="17" spans="1:11" ht="117" customHeight="1" x14ac:dyDescent="0.2">
      <c r="A17" s="1" t="s">
        <v>24</v>
      </c>
      <c r="B17" s="2" t="s">
        <v>25</v>
      </c>
      <c r="C17" s="15">
        <v>12015373.800000001</v>
      </c>
      <c r="D17" s="15">
        <v>3926734.4</v>
      </c>
      <c r="E17" s="15">
        <v>3264896.5811700001</v>
      </c>
      <c r="F17" s="16">
        <f t="shared" si="1"/>
        <v>0.27172659257342457</v>
      </c>
      <c r="G17" s="16">
        <f t="shared" si="2"/>
        <v>0.83145337794427865</v>
      </c>
      <c r="H17" s="40" t="s">
        <v>189</v>
      </c>
      <c r="I17" s="40" t="s">
        <v>189</v>
      </c>
      <c r="J17" s="18"/>
      <c r="K17" s="4"/>
    </row>
    <row r="18" spans="1:11" s="14" customFormat="1" ht="15.75" x14ac:dyDescent="0.15">
      <c r="A18" s="20" t="s">
        <v>26</v>
      </c>
      <c r="B18" s="10" t="s">
        <v>27</v>
      </c>
      <c r="C18" s="11">
        <f>SUM(C19:C20)</f>
        <v>68790</v>
      </c>
      <c r="D18" s="11">
        <f>SUM(D19:D20)</f>
        <v>68756.900000000009</v>
      </c>
      <c r="E18" s="11">
        <f>SUM(E19:E20)</f>
        <v>103738.00115000001</v>
      </c>
      <c r="F18" s="12">
        <f t="shared" si="1"/>
        <v>1.5080389758685857</v>
      </c>
      <c r="G18" s="12">
        <f t="shared" si="2"/>
        <v>1.5087649552263118</v>
      </c>
      <c r="H18" s="13"/>
      <c r="I18" s="13"/>
      <c r="J18" s="18"/>
      <c r="K18" s="21"/>
    </row>
    <row r="19" spans="1:11" ht="129" customHeight="1" x14ac:dyDescent="0.2">
      <c r="A19" s="1" t="s">
        <v>28</v>
      </c>
      <c r="B19" s="22" t="s">
        <v>166</v>
      </c>
      <c r="C19" s="15">
        <v>68590</v>
      </c>
      <c r="D19" s="15">
        <v>68681.3</v>
      </c>
      <c r="E19" s="23">
        <v>103662.47895</v>
      </c>
      <c r="F19" s="16">
        <f t="shared" si="1"/>
        <v>1.5113351647470477</v>
      </c>
      <c r="G19" s="16">
        <f t="shared" si="2"/>
        <v>1.5093261040487003</v>
      </c>
      <c r="H19" s="40" t="s">
        <v>204</v>
      </c>
      <c r="I19" s="40" t="s">
        <v>190</v>
      </c>
      <c r="J19" s="18"/>
      <c r="K19" s="4"/>
    </row>
    <row r="20" spans="1:11" ht="47.25" x14ac:dyDescent="0.2">
      <c r="A20" s="1" t="s">
        <v>29</v>
      </c>
      <c r="B20" s="22" t="s">
        <v>167</v>
      </c>
      <c r="C20" s="15">
        <v>200</v>
      </c>
      <c r="D20" s="15">
        <v>75.599999999999994</v>
      </c>
      <c r="E20" s="23">
        <v>75.522199999999998</v>
      </c>
      <c r="F20" s="16">
        <f t="shared" si="1"/>
        <v>0.37761099999999997</v>
      </c>
      <c r="G20" s="16">
        <f t="shared" si="2"/>
        <v>0.99897089947089956</v>
      </c>
      <c r="H20" s="40" t="s">
        <v>191</v>
      </c>
      <c r="I20" s="40"/>
      <c r="J20" s="18"/>
      <c r="K20" s="4"/>
    </row>
    <row r="21" spans="1:11" s="14" customFormat="1" ht="31.5" x14ac:dyDescent="0.15">
      <c r="A21" s="20" t="s">
        <v>30</v>
      </c>
      <c r="B21" s="10" t="s">
        <v>31</v>
      </c>
      <c r="C21" s="11">
        <f>SUM(C22:C25)</f>
        <v>916187.70000000007</v>
      </c>
      <c r="D21" s="11">
        <f>SUM(D22:D25)-0.1</f>
        <v>1007987.3</v>
      </c>
      <c r="E21" s="11">
        <f>SUM(E22:E25)</f>
        <v>985315.68663999997</v>
      </c>
      <c r="F21" s="12">
        <f t="shared" si="1"/>
        <v>1.0754517732992921</v>
      </c>
      <c r="G21" s="12">
        <f t="shared" si="2"/>
        <v>0.97750803669847819</v>
      </c>
      <c r="H21" s="13"/>
      <c r="I21" s="13"/>
      <c r="J21" s="18"/>
      <c r="K21" s="21"/>
    </row>
    <row r="22" spans="1:11" ht="117.75" customHeight="1" x14ac:dyDescent="0.2">
      <c r="A22" s="1" t="s">
        <v>32</v>
      </c>
      <c r="B22" s="22" t="s">
        <v>33</v>
      </c>
      <c r="C22" s="15">
        <v>188468.5</v>
      </c>
      <c r="D22" s="15">
        <v>193628.7</v>
      </c>
      <c r="E22" s="23">
        <v>181884.40330999999</v>
      </c>
      <c r="F22" s="16">
        <f t="shared" si="1"/>
        <v>0.96506526719319141</v>
      </c>
      <c r="G22" s="16">
        <f t="shared" si="2"/>
        <v>0.93934630202030989</v>
      </c>
      <c r="H22" s="17"/>
      <c r="I22" s="40" t="s">
        <v>192</v>
      </c>
      <c r="J22" s="18"/>
      <c r="K22" s="4"/>
    </row>
    <row r="23" spans="1:11" ht="110.25" x14ac:dyDescent="0.2">
      <c r="A23" s="1" t="s">
        <v>34</v>
      </c>
      <c r="B23" s="22" t="s">
        <v>168</v>
      </c>
      <c r="C23" s="15">
        <v>98703.4</v>
      </c>
      <c r="D23" s="15">
        <v>112696.1</v>
      </c>
      <c r="E23" s="23">
        <v>112601.87754</v>
      </c>
      <c r="F23" s="16">
        <f t="shared" si="1"/>
        <v>1.1408105246627775</v>
      </c>
      <c r="G23" s="16">
        <f t="shared" si="2"/>
        <v>0.99916392439489921</v>
      </c>
      <c r="H23" s="40" t="s">
        <v>205</v>
      </c>
      <c r="I23" s="17"/>
      <c r="J23" s="18"/>
      <c r="K23" s="4"/>
    </row>
    <row r="24" spans="1:11" ht="157.5" x14ac:dyDescent="0.2">
      <c r="A24" s="1" t="s">
        <v>35</v>
      </c>
      <c r="B24" s="22" t="s">
        <v>169</v>
      </c>
      <c r="C24" s="15">
        <v>621515.80000000005</v>
      </c>
      <c r="D24" s="15">
        <v>698132.6</v>
      </c>
      <c r="E24" s="23">
        <v>687299.40578999999</v>
      </c>
      <c r="F24" s="16">
        <f t="shared" si="1"/>
        <v>1.1058438189181996</v>
      </c>
      <c r="G24" s="16">
        <f t="shared" si="2"/>
        <v>0.98448261231462331</v>
      </c>
      <c r="H24" s="40" t="s">
        <v>206</v>
      </c>
      <c r="I24" s="17"/>
      <c r="J24" s="18"/>
      <c r="K24" s="4"/>
    </row>
    <row r="25" spans="1:11" ht="63" x14ac:dyDescent="0.2">
      <c r="A25" s="1" t="s">
        <v>36</v>
      </c>
      <c r="B25" s="22" t="s">
        <v>37</v>
      </c>
      <c r="C25" s="15">
        <v>7500</v>
      </c>
      <c r="D25" s="15">
        <v>3530</v>
      </c>
      <c r="E25" s="23">
        <v>3530</v>
      </c>
      <c r="F25" s="16">
        <f t="shared" si="1"/>
        <v>0.47066666666666668</v>
      </c>
      <c r="G25" s="16">
        <f t="shared" si="2"/>
        <v>1</v>
      </c>
      <c r="H25" s="40" t="s">
        <v>193</v>
      </c>
      <c r="I25" s="17"/>
      <c r="K25" s="4"/>
    </row>
    <row r="26" spans="1:11" s="14" customFormat="1" ht="15.75" x14ac:dyDescent="0.15">
      <c r="A26" s="20" t="s">
        <v>38</v>
      </c>
      <c r="B26" s="10" t="s">
        <v>39</v>
      </c>
      <c r="C26" s="11">
        <f>SUM(C27:C36)-0.1</f>
        <v>29294719.199999996</v>
      </c>
      <c r="D26" s="11">
        <f>SUM(D27:D36)</f>
        <v>46026726</v>
      </c>
      <c r="E26" s="11">
        <f>SUM(E27:E36)</f>
        <v>44266031.314669997</v>
      </c>
      <c r="F26" s="12">
        <f t="shared" si="1"/>
        <v>1.511058392895263</v>
      </c>
      <c r="G26" s="12">
        <f t="shared" si="2"/>
        <v>0.96174625400620495</v>
      </c>
      <c r="H26" s="13"/>
      <c r="I26" s="13"/>
      <c r="K26" s="21"/>
    </row>
    <row r="27" spans="1:11" ht="15.75" x14ac:dyDescent="0.2">
      <c r="A27" s="1" t="s">
        <v>40</v>
      </c>
      <c r="B27" s="22" t="s">
        <v>41</v>
      </c>
      <c r="C27" s="15">
        <v>858688.4</v>
      </c>
      <c r="D27" s="15">
        <v>842703.2</v>
      </c>
      <c r="E27" s="15">
        <v>826038.39526000002</v>
      </c>
      <c r="F27" s="16">
        <f t="shared" si="1"/>
        <v>0.96197688854303842</v>
      </c>
      <c r="G27" s="16">
        <f t="shared" si="2"/>
        <v>0.98022458590402894</v>
      </c>
      <c r="H27" s="17"/>
      <c r="I27" s="17"/>
      <c r="K27" s="4"/>
    </row>
    <row r="28" spans="1:11" ht="105.75" customHeight="1" x14ac:dyDescent="0.2">
      <c r="A28" s="1" t="s">
        <v>42</v>
      </c>
      <c r="B28" s="22" t="s">
        <v>43</v>
      </c>
      <c r="C28" s="15">
        <v>1500</v>
      </c>
      <c r="D28" s="15">
        <v>83.400000000000091</v>
      </c>
      <c r="E28" s="15">
        <v>0</v>
      </c>
      <c r="F28" s="16">
        <f t="shared" si="1"/>
        <v>0</v>
      </c>
      <c r="G28" s="16">
        <f t="shared" si="2"/>
        <v>0</v>
      </c>
      <c r="H28" s="40" t="s">
        <v>194</v>
      </c>
      <c r="I28" s="40" t="s">
        <v>194</v>
      </c>
      <c r="K28" s="4"/>
    </row>
    <row r="29" spans="1:11" ht="110.25" x14ac:dyDescent="0.2">
      <c r="A29" s="1" t="s">
        <v>44</v>
      </c>
      <c r="B29" s="22" t="s">
        <v>45</v>
      </c>
      <c r="C29" s="15">
        <v>2783000.4</v>
      </c>
      <c r="D29" s="15">
        <v>5742713.7000000002</v>
      </c>
      <c r="E29" s="15">
        <v>5589051.7283300003</v>
      </c>
      <c r="F29" s="16">
        <f t="shared" si="1"/>
        <v>2.0082827614146233</v>
      </c>
      <c r="G29" s="16">
        <f t="shared" si="2"/>
        <v>0.97324227191231916</v>
      </c>
      <c r="H29" s="40" t="s">
        <v>214</v>
      </c>
      <c r="I29" s="17"/>
      <c r="K29" s="4"/>
    </row>
    <row r="30" spans="1:11" ht="94.5" x14ac:dyDescent="0.2">
      <c r="A30" s="1" t="s">
        <v>46</v>
      </c>
      <c r="B30" s="22" t="s">
        <v>47</v>
      </c>
      <c r="C30" s="15">
        <v>48632.800000000003</v>
      </c>
      <c r="D30" s="15">
        <v>110959.1</v>
      </c>
      <c r="E30" s="15">
        <v>136340.45747999998</v>
      </c>
      <c r="F30" s="16">
        <f t="shared" si="1"/>
        <v>2.803467155499991</v>
      </c>
      <c r="G30" s="16">
        <f t="shared" si="2"/>
        <v>1.2287451635782913</v>
      </c>
      <c r="H30" s="40" t="s">
        <v>195</v>
      </c>
      <c r="I30" s="40" t="s">
        <v>208</v>
      </c>
      <c r="K30" s="4"/>
    </row>
    <row r="31" spans="1:11" ht="47.25" x14ac:dyDescent="0.2">
      <c r="A31" s="1" t="s">
        <v>48</v>
      </c>
      <c r="B31" s="22" t="s">
        <v>49</v>
      </c>
      <c r="C31" s="15">
        <v>363728.6</v>
      </c>
      <c r="D31" s="15">
        <v>398552.2</v>
      </c>
      <c r="E31" s="15">
        <v>391551.77769999998</v>
      </c>
      <c r="F31" s="16">
        <f t="shared" si="1"/>
        <v>1.0764943358867023</v>
      </c>
      <c r="G31" s="16">
        <f t="shared" si="2"/>
        <v>0.98243536906834283</v>
      </c>
      <c r="H31" s="40" t="s">
        <v>185</v>
      </c>
      <c r="I31" s="17"/>
      <c r="K31" s="4"/>
    </row>
    <row r="32" spans="1:11" ht="47.25" x14ac:dyDescent="0.2">
      <c r="A32" s="1" t="s">
        <v>50</v>
      </c>
      <c r="B32" s="22" t="s">
        <v>51</v>
      </c>
      <c r="C32" s="15">
        <v>5187435</v>
      </c>
      <c r="D32" s="15">
        <v>9966944.4000000004</v>
      </c>
      <c r="E32" s="15">
        <v>9779767.9566000011</v>
      </c>
      <c r="F32" s="16">
        <f t="shared" si="1"/>
        <v>1.8852800963481955</v>
      </c>
      <c r="G32" s="16">
        <f t="shared" si="2"/>
        <v>0.98122027816268353</v>
      </c>
      <c r="H32" s="40" t="s">
        <v>209</v>
      </c>
      <c r="I32" s="17"/>
      <c r="K32" s="4"/>
    </row>
    <row r="33" spans="1:11" ht="141.75" x14ac:dyDescent="0.2">
      <c r="A33" s="1" t="s">
        <v>52</v>
      </c>
      <c r="B33" s="22" t="s">
        <v>53</v>
      </c>
      <c r="C33" s="15">
        <v>15588041.6</v>
      </c>
      <c r="D33" s="15">
        <v>20364029.100000001</v>
      </c>
      <c r="E33" s="15">
        <v>19041488.4947</v>
      </c>
      <c r="F33" s="16">
        <f t="shared" si="1"/>
        <v>1.2215446291020933</v>
      </c>
      <c r="G33" s="16">
        <f t="shared" si="2"/>
        <v>0.9350550620996706</v>
      </c>
      <c r="H33" s="40" t="s">
        <v>196</v>
      </c>
      <c r="I33" s="40" t="s">
        <v>220</v>
      </c>
      <c r="J33" s="24"/>
      <c r="K33" s="25"/>
    </row>
    <row r="34" spans="1:11" ht="189" customHeight="1" x14ac:dyDescent="0.2">
      <c r="A34" s="1" t="s">
        <v>54</v>
      </c>
      <c r="B34" s="22" t="s">
        <v>55</v>
      </c>
      <c r="C34" s="15">
        <v>146785.60000000001</v>
      </c>
      <c r="D34" s="15">
        <v>167896.7</v>
      </c>
      <c r="E34" s="15">
        <v>165638.70415999999</v>
      </c>
      <c r="F34" s="16">
        <f t="shared" si="1"/>
        <v>1.1284397390479719</v>
      </c>
      <c r="G34" s="16">
        <f t="shared" si="2"/>
        <v>0.98655127920918029</v>
      </c>
      <c r="H34" s="40" t="s">
        <v>211</v>
      </c>
      <c r="I34" s="17"/>
      <c r="J34" s="24"/>
      <c r="K34" s="25"/>
    </row>
    <row r="35" spans="1:11" ht="94.5" x14ac:dyDescent="0.2">
      <c r="A35" s="1" t="s">
        <v>56</v>
      </c>
      <c r="B35" s="22" t="s">
        <v>57</v>
      </c>
      <c r="C35" s="15">
        <v>18635</v>
      </c>
      <c r="D35" s="15">
        <v>20485</v>
      </c>
      <c r="E35" s="15">
        <v>20485</v>
      </c>
      <c r="F35" s="16">
        <f t="shared" si="1"/>
        <v>1.0992755567480548</v>
      </c>
      <c r="G35" s="16">
        <f t="shared" si="2"/>
        <v>1</v>
      </c>
      <c r="H35" s="40" t="s">
        <v>210</v>
      </c>
      <c r="I35" s="17"/>
      <c r="J35" s="24"/>
      <c r="K35" s="25"/>
    </row>
    <row r="36" spans="1:11" ht="105" customHeight="1" x14ac:dyDescent="0.2">
      <c r="A36" s="1" t="s">
        <v>58</v>
      </c>
      <c r="B36" s="22" t="s">
        <v>59</v>
      </c>
      <c r="C36" s="15">
        <v>4298271.9000000004</v>
      </c>
      <c r="D36" s="15">
        <v>8412359.1999999993</v>
      </c>
      <c r="E36" s="15">
        <v>8315668.8004399994</v>
      </c>
      <c r="F36" s="16">
        <f t="shared" si="1"/>
        <v>1.9346539711552446</v>
      </c>
      <c r="G36" s="16">
        <f t="shared" si="2"/>
        <v>0.98850614943308657</v>
      </c>
      <c r="H36" s="40" t="s">
        <v>221</v>
      </c>
      <c r="I36" s="17"/>
      <c r="J36" s="24"/>
      <c r="K36" s="25"/>
    </row>
    <row r="37" spans="1:11" s="14" customFormat="1" ht="15.75" x14ac:dyDescent="0.15">
      <c r="A37" s="20" t="s">
        <v>60</v>
      </c>
      <c r="B37" s="10" t="s">
        <v>61</v>
      </c>
      <c r="C37" s="11">
        <f>SUM(C38:C42)</f>
        <v>4512138.8</v>
      </c>
      <c r="D37" s="11">
        <f>SUM(D38:D42)+0.1</f>
        <v>6620451.2999999998</v>
      </c>
      <c r="E37" s="11">
        <f>SUM(E38:E42)</f>
        <v>6752542.1005199989</v>
      </c>
      <c r="F37" s="12">
        <f t="shared" si="1"/>
        <v>1.4965280102908181</v>
      </c>
      <c r="G37" s="12">
        <f t="shared" si="2"/>
        <v>1.0199519329626363</v>
      </c>
      <c r="H37" s="13"/>
      <c r="I37" s="13"/>
      <c r="J37" s="26"/>
      <c r="K37" s="27"/>
    </row>
    <row r="38" spans="1:11" ht="300.75" customHeight="1" x14ac:dyDescent="0.2">
      <c r="A38" s="1" t="s">
        <v>62</v>
      </c>
      <c r="B38" s="22" t="s">
        <v>63</v>
      </c>
      <c r="C38" s="15">
        <v>1682549.2</v>
      </c>
      <c r="D38" s="15">
        <v>3907654.5</v>
      </c>
      <c r="E38" s="15">
        <v>3769627.50899</v>
      </c>
      <c r="F38" s="16">
        <f t="shared" si="1"/>
        <v>2.2404263179882049</v>
      </c>
      <c r="G38" s="16">
        <f t="shared" si="2"/>
        <v>0.96467779047252</v>
      </c>
      <c r="H38" s="40" t="s">
        <v>222</v>
      </c>
      <c r="I38" s="17"/>
      <c r="J38" s="24"/>
      <c r="K38" s="25"/>
    </row>
    <row r="39" spans="1:11" ht="250.5" customHeight="1" x14ac:dyDescent="0.2">
      <c r="A39" s="1" t="s">
        <v>64</v>
      </c>
      <c r="B39" s="22" t="s">
        <v>65</v>
      </c>
      <c r="C39" s="15">
        <v>1093291.7</v>
      </c>
      <c r="D39" s="15">
        <v>688886.9</v>
      </c>
      <c r="E39" s="15">
        <v>882001.05105999997</v>
      </c>
      <c r="F39" s="16">
        <f t="shared" si="1"/>
        <v>0.8067389984393003</v>
      </c>
      <c r="G39" s="16">
        <f t="shared" si="2"/>
        <v>1.2803278028076888</v>
      </c>
      <c r="H39" s="40" t="s">
        <v>223</v>
      </c>
      <c r="I39" s="40" t="s">
        <v>197</v>
      </c>
      <c r="J39" s="24"/>
      <c r="K39" s="25"/>
    </row>
    <row r="40" spans="1:11" ht="15.75" x14ac:dyDescent="0.2">
      <c r="A40" s="1" t="s">
        <v>66</v>
      </c>
      <c r="B40" s="22" t="s">
        <v>67</v>
      </c>
      <c r="C40" s="15">
        <v>1040828.1</v>
      </c>
      <c r="D40" s="15">
        <v>1053431</v>
      </c>
      <c r="E40" s="15">
        <v>1054701.03752</v>
      </c>
      <c r="F40" s="16">
        <f t="shared" si="1"/>
        <v>1.0133287499828263</v>
      </c>
      <c r="G40" s="16">
        <f t="shared" si="2"/>
        <v>1.0012056200358639</v>
      </c>
      <c r="H40" s="17"/>
      <c r="I40" s="17"/>
      <c r="J40" s="24"/>
      <c r="K40" s="25"/>
    </row>
    <row r="41" spans="1:11" ht="31.5" x14ac:dyDescent="0.2">
      <c r="A41" s="1" t="s">
        <v>171</v>
      </c>
      <c r="B41" s="22" t="s">
        <v>170</v>
      </c>
      <c r="C41" s="15"/>
      <c r="D41" s="15"/>
      <c r="E41" s="15"/>
      <c r="F41" s="16"/>
      <c r="G41" s="16"/>
      <c r="H41" s="17"/>
      <c r="I41" s="17"/>
      <c r="J41" s="24"/>
      <c r="K41" s="25"/>
    </row>
    <row r="42" spans="1:11" ht="94.5" x14ac:dyDescent="0.2">
      <c r="A42" s="1" t="s">
        <v>68</v>
      </c>
      <c r="B42" s="22" t="s">
        <v>69</v>
      </c>
      <c r="C42" s="15">
        <v>695469.8</v>
      </c>
      <c r="D42" s="15">
        <v>970478.8</v>
      </c>
      <c r="E42" s="15">
        <v>1046212.50295</v>
      </c>
      <c r="F42" s="16">
        <f t="shared" si="1"/>
        <v>1.5043248505542584</v>
      </c>
      <c r="G42" s="16">
        <f t="shared" si="2"/>
        <v>1.0780374624875886</v>
      </c>
      <c r="H42" s="40" t="s">
        <v>184</v>
      </c>
      <c r="I42" s="40" t="s">
        <v>184</v>
      </c>
      <c r="J42" s="24"/>
      <c r="K42" s="25"/>
    </row>
    <row r="43" spans="1:11" s="14" customFormat="1" ht="15.75" x14ac:dyDescent="0.15">
      <c r="A43" s="20" t="s">
        <v>70</v>
      </c>
      <c r="B43" s="10" t="s">
        <v>71</v>
      </c>
      <c r="C43" s="11">
        <f>SUM(C44:C47)</f>
        <v>110268.79999999999</v>
      </c>
      <c r="D43" s="11">
        <f>SUM(D44:D47)</f>
        <v>131021.2</v>
      </c>
      <c r="E43" s="11">
        <f>SUM(E44:E47)</f>
        <v>126566.38260999999</v>
      </c>
      <c r="F43" s="12">
        <f t="shared" si="1"/>
        <v>1.147798675690676</v>
      </c>
      <c r="G43" s="12">
        <f t="shared" si="2"/>
        <v>0.96599926279105963</v>
      </c>
      <c r="H43" s="13"/>
      <c r="I43" s="13"/>
      <c r="J43" s="26"/>
      <c r="K43" s="27"/>
    </row>
    <row r="44" spans="1:11" ht="15.75" x14ac:dyDescent="0.2">
      <c r="A44" s="1" t="s">
        <v>72</v>
      </c>
      <c r="B44" s="22" t="s">
        <v>73</v>
      </c>
      <c r="C44" s="15"/>
      <c r="D44" s="15"/>
      <c r="E44" s="15"/>
      <c r="F44" s="16"/>
      <c r="G44" s="16"/>
      <c r="H44" s="17"/>
      <c r="I44" s="17"/>
      <c r="J44" s="24"/>
      <c r="K44" s="25"/>
    </row>
    <row r="45" spans="1:11" ht="69" customHeight="1" x14ac:dyDescent="0.2">
      <c r="A45" s="1" t="s">
        <v>74</v>
      </c>
      <c r="B45" s="2" t="s">
        <v>75</v>
      </c>
      <c r="C45" s="15">
        <v>33486.6</v>
      </c>
      <c r="D45" s="15">
        <v>51157.5</v>
      </c>
      <c r="E45" s="15">
        <v>51560.673259999996</v>
      </c>
      <c r="F45" s="16">
        <f t="shared" si="1"/>
        <v>1.5397404711138185</v>
      </c>
      <c r="G45" s="16">
        <f t="shared" si="2"/>
        <v>1.0078810195963446</v>
      </c>
      <c r="H45" s="40" t="s">
        <v>213</v>
      </c>
      <c r="I45" s="40"/>
      <c r="J45" s="24"/>
      <c r="K45" s="25"/>
    </row>
    <row r="46" spans="1:11" ht="31.5" x14ac:dyDescent="0.2">
      <c r="A46" s="1" t="s">
        <v>76</v>
      </c>
      <c r="B46" s="2" t="s">
        <v>77</v>
      </c>
      <c r="C46" s="15">
        <v>100</v>
      </c>
      <c r="D46" s="15">
        <v>100</v>
      </c>
      <c r="E46" s="15">
        <v>100</v>
      </c>
      <c r="F46" s="16">
        <f t="shared" si="1"/>
        <v>1</v>
      </c>
      <c r="G46" s="16">
        <f t="shared" si="2"/>
        <v>1</v>
      </c>
      <c r="H46" s="40"/>
      <c r="I46" s="40"/>
      <c r="J46" s="24"/>
      <c r="K46" s="25"/>
    </row>
    <row r="47" spans="1:11" ht="64.5" customHeight="1" x14ac:dyDescent="0.2">
      <c r="A47" s="1" t="s">
        <v>78</v>
      </c>
      <c r="B47" s="2" t="s">
        <v>79</v>
      </c>
      <c r="C47" s="15">
        <v>76682.2</v>
      </c>
      <c r="D47" s="15">
        <v>79763.7</v>
      </c>
      <c r="E47" s="15">
        <v>74905.70934999999</v>
      </c>
      <c r="F47" s="16">
        <f t="shared" si="1"/>
        <v>0.97683307664620989</v>
      </c>
      <c r="G47" s="16">
        <f t="shared" si="2"/>
        <v>0.93909521937924134</v>
      </c>
      <c r="H47" s="40"/>
      <c r="I47" s="40" t="s">
        <v>182</v>
      </c>
      <c r="J47" s="24"/>
      <c r="K47" s="25"/>
    </row>
    <row r="48" spans="1:11" s="14" customFormat="1" ht="15.75" x14ac:dyDescent="0.15">
      <c r="A48" s="20" t="s">
        <v>80</v>
      </c>
      <c r="B48" s="10" t="s">
        <v>81</v>
      </c>
      <c r="C48" s="11">
        <f>SUM(C49:C56)</f>
        <v>39681060.100000001</v>
      </c>
      <c r="D48" s="11">
        <f>SUM(D49:D56)-0.1</f>
        <v>47197245.299999997</v>
      </c>
      <c r="E48" s="11">
        <f>SUM(E49:E56)</f>
        <v>46821063.44906</v>
      </c>
      <c r="F48" s="12">
        <f t="shared" si="1"/>
        <v>1.1799347933514508</v>
      </c>
      <c r="G48" s="12">
        <f t="shared" ref="G48:G81" si="3">E48/D48</f>
        <v>0.99202958035900468</v>
      </c>
      <c r="H48" s="13"/>
      <c r="I48" s="13"/>
      <c r="J48" s="26"/>
      <c r="K48" s="27"/>
    </row>
    <row r="49" spans="1:15" ht="63" x14ac:dyDescent="0.2">
      <c r="A49" s="1" t="s">
        <v>82</v>
      </c>
      <c r="B49" s="2" t="s">
        <v>83</v>
      </c>
      <c r="C49" s="15">
        <v>6081141.0999999996</v>
      </c>
      <c r="D49" s="15">
        <v>7617131.7999999998</v>
      </c>
      <c r="E49" s="15">
        <v>7616845.0990399998</v>
      </c>
      <c r="F49" s="16">
        <f t="shared" si="1"/>
        <v>1.2525354984839934</v>
      </c>
      <c r="G49" s="16">
        <f t="shared" si="3"/>
        <v>0.99996236103463509</v>
      </c>
      <c r="H49" s="40" t="s">
        <v>224</v>
      </c>
      <c r="I49" s="17"/>
      <c r="J49" s="24"/>
      <c r="K49" s="25"/>
    </row>
    <row r="50" spans="1:15" ht="110.25" x14ac:dyDescent="0.2">
      <c r="A50" s="1" t="s">
        <v>84</v>
      </c>
      <c r="B50" s="2" t="s">
        <v>85</v>
      </c>
      <c r="C50" s="15">
        <v>26076905.199999999</v>
      </c>
      <c r="D50" s="15">
        <v>30418090.399999999</v>
      </c>
      <c r="E50" s="15">
        <v>30113466.352700002</v>
      </c>
      <c r="F50" s="16">
        <f t="shared" si="1"/>
        <v>1.1547944866057189</v>
      </c>
      <c r="G50" s="16">
        <f t="shared" si="3"/>
        <v>0.98998543158711905</v>
      </c>
      <c r="H50" s="40" t="s">
        <v>225</v>
      </c>
      <c r="I50" s="17"/>
      <c r="J50" s="24"/>
      <c r="K50" s="25"/>
    </row>
    <row r="51" spans="1:15" ht="63" x14ac:dyDescent="0.2">
      <c r="A51" s="1" t="s">
        <v>86</v>
      </c>
      <c r="B51" s="2" t="s">
        <v>87</v>
      </c>
      <c r="C51" s="15">
        <v>1360171.6</v>
      </c>
      <c r="D51" s="15">
        <v>1673477.8</v>
      </c>
      <c r="E51" s="15">
        <v>1665434.6573900001</v>
      </c>
      <c r="F51" s="16">
        <f t="shared" si="1"/>
        <v>1.2244298126721658</v>
      </c>
      <c r="G51" s="16">
        <f t="shared" si="3"/>
        <v>0.99519375601516791</v>
      </c>
      <c r="H51" s="40" t="s">
        <v>224</v>
      </c>
      <c r="I51" s="17"/>
      <c r="J51" s="24"/>
      <c r="K51" s="25"/>
    </row>
    <row r="52" spans="1:15" ht="63" x14ac:dyDescent="0.2">
      <c r="A52" s="1" t="s">
        <v>88</v>
      </c>
      <c r="B52" s="2" t="s">
        <v>89</v>
      </c>
      <c r="C52" s="15">
        <v>3809639.9</v>
      </c>
      <c r="D52" s="15">
        <v>4230507.0999999996</v>
      </c>
      <c r="E52" s="15">
        <v>4185889.8953499999</v>
      </c>
      <c r="F52" s="16">
        <f t="shared" si="1"/>
        <v>1.0987626141121631</v>
      </c>
      <c r="G52" s="16">
        <f t="shared" si="3"/>
        <v>0.98945346182021543</v>
      </c>
      <c r="H52" s="40" t="s">
        <v>224</v>
      </c>
      <c r="I52" s="17"/>
      <c r="J52" s="43"/>
      <c r="K52" s="43"/>
      <c r="L52" s="43"/>
      <c r="M52" s="43"/>
      <c r="N52" s="43"/>
      <c r="O52" s="43"/>
    </row>
    <row r="53" spans="1:15" ht="31.5" x14ac:dyDescent="0.2">
      <c r="A53" s="1" t="s">
        <v>90</v>
      </c>
      <c r="B53" s="2" t="s">
        <v>91</v>
      </c>
      <c r="C53" s="15">
        <v>263308.59999999998</v>
      </c>
      <c r="D53" s="15">
        <v>274660.09999999998</v>
      </c>
      <c r="E53" s="15">
        <v>273216.62975000002</v>
      </c>
      <c r="F53" s="16">
        <f t="shared" si="1"/>
        <v>1.0376289636950713</v>
      </c>
      <c r="G53" s="16">
        <f t="shared" si="3"/>
        <v>0.99474452150130299</v>
      </c>
      <c r="H53" s="17"/>
      <c r="I53" s="17"/>
      <c r="J53" s="43"/>
      <c r="K53" s="43"/>
      <c r="L53" s="43"/>
      <c r="M53" s="43"/>
      <c r="N53" s="43"/>
      <c r="O53" s="43"/>
    </row>
    <row r="54" spans="1:15" ht="126" x14ac:dyDescent="0.2">
      <c r="A54" s="1" t="s">
        <v>92</v>
      </c>
      <c r="B54" s="2" t="s">
        <v>161</v>
      </c>
      <c r="C54" s="15">
        <v>173213.2</v>
      </c>
      <c r="D54" s="15">
        <v>452678</v>
      </c>
      <c r="E54" s="15">
        <v>450772.26939999999</v>
      </c>
      <c r="F54" s="16">
        <f t="shared" si="1"/>
        <v>2.6024129188768521</v>
      </c>
      <c r="G54" s="16">
        <f t="shared" si="3"/>
        <v>0.99579009671333707</v>
      </c>
      <c r="H54" s="40" t="s">
        <v>226</v>
      </c>
      <c r="I54" s="17"/>
      <c r="J54" s="43"/>
      <c r="K54" s="43"/>
      <c r="L54" s="43"/>
      <c r="M54" s="43"/>
      <c r="N54" s="43"/>
      <c r="O54" s="43"/>
    </row>
    <row r="55" spans="1:15" ht="141.75" x14ac:dyDescent="0.2">
      <c r="A55" s="38" t="s">
        <v>177</v>
      </c>
      <c r="B55" s="39" t="s">
        <v>178</v>
      </c>
      <c r="C55" s="15"/>
      <c r="D55" s="15">
        <v>100000</v>
      </c>
      <c r="E55" s="15">
        <v>100000</v>
      </c>
      <c r="F55" s="16"/>
      <c r="G55" s="16">
        <f t="shared" si="3"/>
        <v>1</v>
      </c>
      <c r="H55" s="40" t="s">
        <v>227</v>
      </c>
      <c r="I55" s="17"/>
      <c r="J55" s="36"/>
      <c r="K55" s="36"/>
      <c r="L55" s="36"/>
      <c r="M55" s="36"/>
      <c r="N55" s="36"/>
      <c r="O55" s="36"/>
    </row>
    <row r="56" spans="1:15" ht="63" x14ac:dyDescent="0.2">
      <c r="A56" s="1" t="s">
        <v>93</v>
      </c>
      <c r="B56" s="2" t="s">
        <v>94</v>
      </c>
      <c r="C56" s="15">
        <v>1916680.5</v>
      </c>
      <c r="D56" s="15">
        <v>2430700.2000000002</v>
      </c>
      <c r="E56" s="15">
        <v>2415438.5454299999</v>
      </c>
      <c r="F56" s="16">
        <f t="shared" si="1"/>
        <v>1.2602197108125219</v>
      </c>
      <c r="G56" s="16">
        <f t="shared" si="3"/>
        <v>0.9937212929138689</v>
      </c>
      <c r="H56" s="40" t="s">
        <v>224</v>
      </c>
      <c r="I56" s="17"/>
      <c r="J56" s="24"/>
      <c r="K56" s="25"/>
    </row>
    <row r="57" spans="1:15" s="14" customFormat="1" ht="15.75" x14ac:dyDescent="0.15">
      <c r="A57" s="20" t="s">
        <v>95</v>
      </c>
      <c r="B57" s="10" t="s">
        <v>96</v>
      </c>
      <c r="C57" s="11">
        <f>SUM(C58:C59)</f>
        <v>2692663.6999999997</v>
      </c>
      <c r="D57" s="11">
        <f>SUM(D58:D59)</f>
        <v>3165145.9</v>
      </c>
      <c r="E57" s="11">
        <f>SUM(E58:E59)</f>
        <v>3026963.4746600003</v>
      </c>
      <c r="F57" s="12">
        <f t="shared" si="1"/>
        <v>1.1241520709251589</v>
      </c>
      <c r="G57" s="12">
        <f t="shared" si="3"/>
        <v>0.95634247844941378</v>
      </c>
      <c r="H57" s="13"/>
      <c r="I57" s="13"/>
      <c r="J57" s="26"/>
      <c r="K57" s="27"/>
    </row>
    <row r="58" spans="1:15" ht="126" x14ac:dyDescent="0.2">
      <c r="A58" s="1" t="s">
        <v>97</v>
      </c>
      <c r="B58" s="2" t="s">
        <v>98</v>
      </c>
      <c r="C58" s="15">
        <v>2592161.7999999998</v>
      </c>
      <c r="D58" s="15">
        <v>3064498.1</v>
      </c>
      <c r="E58" s="15">
        <v>2935021.7162100002</v>
      </c>
      <c r="F58" s="16">
        <f t="shared" si="1"/>
        <v>1.1322679457007663</v>
      </c>
      <c r="G58" s="16">
        <f t="shared" si="3"/>
        <v>0.95774956303937675</v>
      </c>
      <c r="H58" s="40" t="s">
        <v>212</v>
      </c>
      <c r="I58" s="40"/>
      <c r="J58" s="28"/>
      <c r="K58" s="25"/>
    </row>
    <row r="59" spans="1:15" ht="110.25" x14ac:dyDescent="0.2">
      <c r="A59" s="1" t="s">
        <v>99</v>
      </c>
      <c r="B59" s="2" t="s">
        <v>100</v>
      </c>
      <c r="C59" s="15">
        <v>100501.9</v>
      </c>
      <c r="D59" s="15">
        <v>100647.8</v>
      </c>
      <c r="E59" s="15">
        <v>91941.758450000008</v>
      </c>
      <c r="F59" s="16">
        <f t="shared" si="1"/>
        <v>0.91482607244241165</v>
      </c>
      <c r="G59" s="16">
        <f t="shared" si="3"/>
        <v>0.91349993194088697</v>
      </c>
      <c r="H59" s="40" t="s">
        <v>228</v>
      </c>
      <c r="I59" s="40" t="s">
        <v>228</v>
      </c>
      <c r="J59" s="29"/>
      <c r="K59" s="25"/>
    </row>
    <row r="60" spans="1:15" s="14" customFormat="1" ht="15.75" x14ac:dyDescent="0.15">
      <c r="A60" s="20" t="s">
        <v>101</v>
      </c>
      <c r="B60" s="10" t="s">
        <v>102</v>
      </c>
      <c r="C60" s="11">
        <f>SUM(C61:C67)</f>
        <v>12290988</v>
      </c>
      <c r="D60" s="11">
        <f>SUM(D61:D67)</f>
        <v>17163438.399999999</v>
      </c>
      <c r="E60" s="11">
        <f>SUM(E61:E67)</f>
        <v>17277653.510710001</v>
      </c>
      <c r="F60" s="12">
        <f t="shared" si="1"/>
        <v>1.4057172223022267</v>
      </c>
      <c r="G60" s="12">
        <f t="shared" si="3"/>
        <v>1.0066545588388631</v>
      </c>
      <c r="H60" s="13"/>
      <c r="I60" s="13"/>
      <c r="J60" s="30"/>
      <c r="K60" s="27"/>
    </row>
    <row r="61" spans="1:15" ht="371.25" customHeight="1" x14ac:dyDescent="0.2">
      <c r="A61" s="1" t="s">
        <v>103</v>
      </c>
      <c r="B61" s="2" t="s">
        <v>104</v>
      </c>
      <c r="C61" s="15">
        <v>6413224</v>
      </c>
      <c r="D61" s="15">
        <v>9638317.1999999993</v>
      </c>
      <c r="E61" s="15">
        <v>9764935.7790699992</v>
      </c>
      <c r="F61" s="16">
        <f t="shared" si="1"/>
        <v>1.522625091384614</v>
      </c>
      <c r="G61" s="16">
        <f t="shared" si="3"/>
        <v>1.0131370006239264</v>
      </c>
      <c r="H61" s="40" t="s">
        <v>198</v>
      </c>
      <c r="I61" s="17"/>
      <c r="J61" s="29"/>
      <c r="K61" s="25"/>
    </row>
    <row r="62" spans="1:15" ht="301.5" customHeight="1" x14ac:dyDescent="0.2">
      <c r="A62" s="1" t="s">
        <v>105</v>
      </c>
      <c r="B62" s="2" t="s">
        <v>106</v>
      </c>
      <c r="C62" s="15">
        <v>526961.19999999995</v>
      </c>
      <c r="D62" s="15">
        <v>838644.7</v>
      </c>
      <c r="E62" s="15">
        <v>889323.45033000002</v>
      </c>
      <c r="F62" s="16">
        <f t="shared" si="1"/>
        <v>1.6876450302792694</v>
      </c>
      <c r="G62" s="16">
        <f t="shared" si="3"/>
        <v>1.0604293455023326</v>
      </c>
      <c r="H62" s="40" t="s">
        <v>199</v>
      </c>
      <c r="I62" s="40" t="s">
        <v>235</v>
      </c>
      <c r="J62" s="29"/>
      <c r="K62" s="25"/>
    </row>
    <row r="63" spans="1:15" ht="15.75" x14ac:dyDescent="0.2">
      <c r="A63" s="1" t="s">
        <v>107</v>
      </c>
      <c r="B63" s="2" t="s">
        <v>108</v>
      </c>
      <c r="C63" s="15">
        <v>532993.4</v>
      </c>
      <c r="D63" s="15">
        <v>538629.6</v>
      </c>
      <c r="E63" s="15">
        <v>537646.90460999997</v>
      </c>
      <c r="F63" s="16">
        <f t="shared" si="1"/>
        <v>1.0087308859922093</v>
      </c>
      <c r="G63" s="16">
        <f t="shared" si="3"/>
        <v>0.99817556370834426</v>
      </c>
      <c r="H63" s="17"/>
      <c r="I63" s="17"/>
      <c r="J63" s="29"/>
      <c r="K63" s="25"/>
    </row>
    <row r="64" spans="1:15" ht="47.25" x14ac:dyDescent="0.2">
      <c r="A64" s="1" t="s">
        <v>109</v>
      </c>
      <c r="B64" s="2" t="s">
        <v>110</v>
      </c>
      <c r="C64" s="15">
        <v>111909.8</v>
      </c>
      <c r="D64" s="15">
        <v>121456</v>
      </c>
      <c r="E64" s="15">
        <v>121455.967</v>
      </c>
      <c r="F64" s="16">
        <f t="shared" si="1"/>
        <v>1.0853023327715714</v>
      </c>
      <c r="G64" s="16">
        <f t="shared" si="3"/>
        <v>0.99999972829666717</v>
      </c>
      <c r="H64" s="40" t="s">
        <v>229</v>
      </c>
      <c r="I64" s="17"/>
      <c r="J64" s="29"/>
      <c r="K64" s="25"/>
    </row>
    <row r="65" spans="1:11" ht="47.25" x14ac:dyDescent="0.2">
      <c r="A65" s="1" t="s">
        <v>111</v>
      </c>
      <c r="B65" s="2" t="s">
        <v>112</v>
      </c>
      <c r="C65" s="15">
        <v>257163.2</v>
      </c>
      <c r="D65" s="15">
        <v>271274.09999999998</v>
      </c>
      <c r="E65" s="15">
        <v>271274.06887999998</v>
      </c>
      <c r="F65" s="16">
        <f t="shared" si="1"/>
        <v>1.0548712602736317</v>
      </c>
      <c r="G65" s="16">
        <f t="shared" si="3"/>
        <v>0.99999988528208184</v>
      </c>
      <c r="H65" s="40" t="s">
        <v>229</v>
      </c>
      <c r="I65" s="17"/>
      <c r="J65" s="24"/>
      <c r="K65" s="25"/>
    </row>
    <row r="66" spans="1:11" ht="31.5" x14ac:dyDescent="0.2">
      <c r="A66" s="1" t="s">
        <v>113</v>
      </c>
      <c r="B66" s="2" t="s">
        <v>114</v>
      </c>
      <c r="C66" s="15">
        <v>8973.2000000000007</v>
      </c>
      <c r="D66" s="15">
        <v>9772.7000000000007</v>
      </c>
      <c r="E66" s="15">
        <v>9772.6910000000007</v>
      </c>
      <c r="F66" s="16">
        <f t="shared" si="1"/>
        <v>1.0890976463246111</v>
      </c>
      <c r="G66" s="16">
        <f t="shared" si="3"/>
        <v>0.99999907906719743</v>
      </c>
      <c r="H66" s="40" t="s">
        <v>230</v>
      </c>
      <c r="I66" s="17"/>
      <c r="J66" s="24"/>
      <c r="K66" s="25"/>
    </row>
    <row r="67" spans="1:11" ht="87.75" customHeight="1" x14ac:dyDescent="0.2">
      <c r="A67" s="1" t="s">
        <v>115</v>
      </c>
      <c r="B67" s="22" t="s">
        <v>116</v>
      </c>
      <c r="C67" s="15">
        <v>4439763.2</v>
      </c>
      <c r="D67" s="15">
        <v>5745344.0999999996</v>
      </c>
      <c r="E67" s="15">
        <v>5683244.6498199999</v>
      </c>
      <c r="F67" s="16">
        <f t="shared" si="1"/>
        <v>1.2800783271098781</v>
      </c>
      <c r="G67" s="16">
        <f t="shared" si="3"/>
        <v>0.98919134361682537</v>
      </c>
      <c r="H67" s="40" t="s">
        <v>200</v>
      </c>
      <c r="I67" s="17"/>
      <c r="J67" s="24"/>
      <c r="K67" s="25"/>
    </row>
    <row r="68" spans="1:11" s="14" customFormat="1" ht="15.75" x14ac:dyDescent="0.15">
      <c r="A68" s="20" t="s">
        <v>117</v>
      </c>
      <c r="B68" s="10" t="s">
        <v>118</v>
      </c>
      <c r="C68" s="11">
        <f>SUM(C69:C74)+0.1</f>
        <v>38479356</v>
      </c>
      <c r="D68" s="11">
        <f>SUM(D69:D74)</f>
        <v>41170036.199999996</v>
      </c>
      <c r="E68" s="11">
        <f>SUM(E69:E74)</f>
        <v>42531605.739050001</v>
      </c>
      <c r="F68" s="12">
        <f t="shared" si="1"/>
        <v>1.105309707861275</v>
      </c>
      <c r="G68" s="12">
        <f t="shared" si="3"/>
        <v>1.0330718567366721</v>
      </c>
      <c r="H68" s="13"/>
      <c r="I68" s="13"/>
      <c r="J68" s="26"/>
      <c r="K68" s="27"/>
    </row>
    <row r="69" spans="1:11" ht="78.75" x14ac:dyDescent="0.2">
      <c r="A69" s="1" t="s">
        <v>119</v>
      </c>
      <c r="B69" s="22" t="s">
        <v>120</v>
      </c>
      <c r="C69" s="15">
        <v>191456.7</v>
      </c>
      <c r="D69" s="15">
        <v>186394.1</v>
      </c>
      <c r="E69" s="15">
        <v>181253.73712000001</v>
      </c>
      <c r="F69" s="16">
        <f t="shared" si="1"/>
        <v>0.94670877080822968</v>
      </c>
      <c r="G69" s="16">
        <f t="shared" si="3"/>
        <v>0.9724220730162596</v>
      </c>
      <c r="H69" s="40" t="s">
        <v>186</v>
      </c>
      <c r="I69" s="17"/>
      <c r="J69" s="24"/>
      <c r="K69" s="25"/>
    </row>
    <row r="70" spans="1:11" ht="141.75" x14ac:dyDescent="0.2">
      <c r="A70" s="1" t="s">
        <v>121</v>
      </c>
      <c r="B70" s="22" t="s">
        <v>122</v>
      </c>
      <c r="C70" s="15">
        <v>7587286.5</v>
      </c>
      <c r="D70" s="15">
        <v>8129982.9000000004</v>
      </c>
      <c r="E70" s="15">
        <v>8129608.6881299997</v>
      </c>
      <c r="F70" s="16">
        <f t="shared" si="1"/>
        <v>1.0714777527024977</v>
      </c>
      <c r="G70" s="16">
        <f t="shared" si="3"/>
        <v>0.99995397138289177</v>
      </c>
      <c r="H70" s="40" t="s">
        <v>187</v>
      </c>
      <c r="I70" s="17"/>
      <c r="J70" s="24"/>
      <c r="K70" s="25"/>
    </row>
    <row r="71" spans="1:11" ht="110.25" x14ac:dyDescent="0.2">
      <c r="A71" s="1" t="s">
        <v>123</v>
      </c>
      <c r="B71" s="22" t="s">
        <v>124</v>
      </c>
      <c r="C71" s="15">
        <v>22067820.100000001</v>
      </c>
      <c r="D71" s="15">
        <v>21789555.399999999</v>
      </c>
      <c r="E71" s="15">
        <v>24598266.307220001</v>
      </c>
      <c r="F71" s="16">
        <f t="shared" si="1"/>
        <v>1.1146667951684091</v>
      </c>
      <c r="G71" s="16">
        <f t="shared" si="3"/>
        <v>1.1289017079816142</v>
      </c>
      <c r="H71" s="40" t="s">
        <v>188</v>
      </c>
      <c r="I71" s="40" t="s">
        <v>188</v>
      </c>
      <c r="J71" s="24"/>
      <c r="K71" s="25"/>
    </row>
    <row r="72" spans="1:11" ht="368.25" customHeight="1" x14ac:dyDescent="0.2">
      <c r="A72" s="1" t="s">
        <v>125</v>
      </c>
      <c r="B72" s="22" t="s">
        <v>126</v>
      </c>
      <c r="C72" s="15">
        <v>7004995.0999999996</v>
      </c>
      <c r="D72" s="15">
        <v>9226946.4000000004</v>
      </c>
      <c r="E72" s="15">
        <v>7875244.0307900002</v>
      </c>
      <c r="F72" s="16">
        <f t="shared" si="1"/>
        <v>1.1242326252005517</v>
      </c>
      <c r="G72" s="16">
        <f t="shared" si="3"/>
        <v>0.85350490719118077</v>
      </c>
      <c r="H72" s="40" t="s">
        <v>231</v>
      </c>
      <c r="I72" s="40" t="s">
        <v>237</v>
      </c>
      <c r="J72" s="24"/>
      <c r="K72" s="25"/>
    </row>
    <row r="73" spans="1:11" ht="110.25" x14ac:dyDescent="0.2">
      <c r="A73" s="1" t="s">
        <v>179</v>
      </c>
      <c r="B73" s="22" t="s">
        <v>180</v>
      </c>
      <c r="C73" s="15"/>
      <c r="D73" s="15">
        <v>3500</v>
      </c>
      <c r="E73" s="15">
        <v>3500</v>
      </c>
      <c r="F73" s="16"/>
      <c r="G73" s="16">
        <f t="shared" ref="G73" si="4">E73/D73</f>
        <v>1</v>
      </c>
      <c r="H73" s="40" t="s">
        <v>215</v>
      </c>
      <c r="I73" s="17"/>
      <c r="J73" s="24"/>
      <c r="K73" s="25"/>
    </row>
    <row r="74" spans="1:11" ht="228" customHeight="1" x14ac:dyDescent="0.2">
      <c r="A74" s="1" t="s">
        <v>127</v>
      </c>
      <c r="B74" s="22" t="s">
        <v>128</v>
      </c>
      <c r="C74" s="15">
        <v>1627797.5</v>
      </c>
      <c r="D74" s="15">
        <v>1833657.4</v>
      </c>
      <c r="E74" s="15">
        <v>1743732.9757900001</v>
      </c>
      <c r="F74" s="16">
        <f t="shared" si="1"/>
        <v>1.0712222962561375</v>
      </c>
      <c r="G74" s="16">
        <f t="shared" si="3"/>
        <v>0.95095898273581536</v>
      </c>
      <c r="H74" s="40" t="s">
        <v>232</v>
      </c>
      <c r="I74" s="17"/>
      <c r="J74" s="31"/>
      <c r="K74" s="25"/>
    </row>
    <row r="75" spans="1:11" s="14" customFormat="1" ht="15.75" x14ac:dyDescent="0.15">
      <c r="A75" s="20" t="s">
        <v>129</v>
      </c>
      <c r="B75" s="10" t="s">
        <v>130</v>
      </c>
      <c r="C75" s="11">
        <f>SUM(C76:C79)</f>
        <v>1746067</v>
      </c>
      <c r="D75" s="11">
        <f>SUM(D76:D79)+0.1</f>
        <v>2594506.9000000004</v>
      </c>
      <c r="E75" s="11">
        <f>SUM(E76:E79)</f>
        <v>2598215.2316999999</v>
      </c>
      <c r="F75" s="12">
        <f t="shared" si="1"/>
        <v>1.4880386787563133</v>
      </c>
      <c r="G75" s="12">
        <f t="shared" si="3"/>
        <v>1.0014293011515982</v>
      </c>
      <c r="H75" s="13"/>
      <c r="I75" s="13"/>
      <c r="J75" s="26"/>
      <c r="K75" s="27"/>
    </row>
    <row r="76" spans="1:11" ht="141.75" x14ac:dyDescent="0.2">
      <c r="A76" s="1" t="s">
        <v>131</v>
      </c>
      <c r="B76" s="22" t="s">
        <v>132</v>
      </c>
      <c r="C76" s="15">
        <v>18122.5</v>
      </c>
      <c r="D76" s="15">
        <v>153079.4</v>
      </c>
      <c r="E76" s="15">
        <v>155457.26796999999</v>
      </c>
      <c r="F76" s="16">
        <f t="shared" ref="F76:F90" si="5">E76/C76</f>
        <v>8.5781359067457572</v>
      </c>
      <c r="G76" s="16">
        <f t="shared" si="3"/>
        <v>1.015533559512253</v>
      </c>
      <c r="H76" s="40" t="s">
        <v>216</v>
      </c>
      <c r="I76" s="17"/>
      <c r="J76" s="24"/>
      <c r="K76" s="25"/>
    </row>
    <row r="77" spans="1:11" ht="241.5" customHeight="1" x14ac:dyDescent="0.2">
      <c r="A77" s="1" t="s">
        <v>133</v>
      </c>
      <c r="B77" s="22" t="s">
        <v>134</v>
      </c>
      <c r="C77" s="15">
        <v>203404.79999999999</v>
      </c>
      <c r="D77" s="15">
        <v>489162.5</v>
      </c>
      <c r="E77" s="15">
        <v>491945.03888000001</v>
      </c>
      <c r="F77" s="16">
        <f t="shared" si="5"/>
        <v>2.4185517690831291</v>
      </c>
      <c r="G77" s="16">
        <f t="shared" si="3"/>
        <v>1.005688373250198</v>
      </c>
      <c r="H77" s="40" t="s">
        <v>218</v>
      </c>
      <c r="I77" s="17"/>
      <c r="J77" s="28"/>
      <c r="K77" s="25"/>
    </row>
    <row r="78" spans="1:11" ht="165.75" customHeight="1" x14ac:dyDescent="0.2">
      <c r="A78" s="1" t="s">
        <v>135</v>
      </c>
      <c r="B78" s="22" t="s">
        <v>136</v>
      </c>
      <c r="C78" s="15">
        <v>1494059.5</v>
      </c>
      <c r="D78" s="15">
        <v>1921589.7</v>
      </c>
      <c r="E78" s="15">
        <v>1921544.6813299998</v>
      </c>
      <c r="F78" s="16">
        <f t="shared" si="5"/>
        <v>1.2861232643880647</v>
      </c>
      <c r="G78" s="16">
        <f t="shared" si="3"/>
        <v>0.99997657217354974</v>
      </c>
      <c r="H78" s="40" t="s">
        <v>217</v>
      </c>
      <c r="I78" s="17"/>
      <c r="J78" s="24"/>
      <c r="K78" s="25"/>
    </row>
    <row r="79" spans="1:11" ht="31.5" x14ac:dyDescent="0.2">
      <c r="A79" s="1" t="s">
        <v>137</v>
      </c>
      <c r="B79" s="22" t="s">
        <v>138</v>
      </c>
      <c r="C79" s="15">
        <v>30480.2</v>
      </c>
      <c r="D79" s="15">
        <v>30675.200000000001</v>
      </c>
      <c r="E79" s="15">
        <v>29268.24352</v>
      </c>
      <c r="F79" s="16">
        <f t="shared" si="5"/>
        <v>0.96023790920007079</v>
      </c>
      <c r="G79" s="16">
        <f t="shared" si="3"/>
        <v>0.954133747131233</v>
      </c>
      <c r="H79" s="17"/>
      <c r="I79" s="17"/>
      <c r="J79" s="24"/>
      <c r="K79" s="25"/>
    </row>
    <row r="80" spans="1:11" s="14" customFormat="1" ht="15.75" x14ac:dyDescent="0.15">
      <c r="A80" s="20" t="s">
        <v>139</v>
      </c>
      <c r="B80" s="10" t="s">
        <v>140</v>
      </c>
      <c r="C80" s="11">
        <f>SUM(C81:C83)</f>
        <v>195874.9</v>
      </c>
      <c r="D80" s="11">
        <f>SUM(D81:D83)</f>
        <v>203431.8</v>
      </c>
      <c r="E80" s="11">
        <f>SUM(E81:E83)</f>
        <v>218891.30244</v>
      </c>
      <c r="F80" s="12">
        <f t="shared" si="5"/>
        <v>1.117505624457243</v>
      </c>
      <c r="G80" s="12">
        <f t="shared" si="3"/>
        <v>1.0759935390632143</v>
      </c>
      <c r="H80" s="13"/>
      <c r="I80" s="13"/>
      <c r="J80" s="26"/>
      <c r="K80" s="27"/>
    </row>
    <row r="81" spans="1:11" ht="15.75" x14ac:dyDescent="0.2">
      <c r="A81" s="1" t="s">
        <v>141</v>
      </c>
      <c r="B81" s="2" t="s">
        <v>142</v>
      </c>
      <c r="C81" s="15">
        <v>55535.199999999997</v>
      </c>
      <c r="D81" s="15">
        <v>55535.199999999997</v>
      </c>
      <c r="E81" s="15">
        <v>55535.199999999997</v>
      </c>
      <c r="F81" s="16">
        <f t="shared" si="5"/>
        <v>1</v>
      </c>
      <c r="G81" s="16">
        <f t="shared" si="3"/>
        <v>1</v>
      </c>
      <c r="H81" s="17"/>
      <c r="I81" s="17"/>
      <c r="J81" s="24"/>
      <c r="K81" s="25"/>
    </row>
    <row r="82" spans="1:11" ht="15.75" x14ac:dyDescent="0.2">
      <c r="A82" s="1" t="s">
        <v>143</v>
      </c>
      <c r="B82" s="2" t="s">
        <v>144</v>
      </c>
      <c r="C82" s="15">
        <v>19711.099999999999</v>
      </c>
      <c r="D82" s="15">
        <v>19711.099999999999</v>
      </c>
      <c r="E82" s="15">
        <v>19711.099999999999</v>
      </c>
      <c r="F82" s="16">
        <f t="shared" si="5"/>
        <v>1</v>
      </c>
      <c r="G82" s="16">
        <f t="shared" ref="G82:G90" si="6">E82/D82</f>
        <v>1</v>
      </c>
      <c r="H82" s="17"/>
      <c r="I82" s="17"/>
      <c r="J82" s="24"/>
      <c r="K82" s="25"/>
    </row>
    <row r="83" spans="1:11" ht="141.75" x14ac:dyDescent="0.2">
      <c r="A83" s="1" t="s">
        <v>145</v>
      </c>
      <c r="B83" s="2" t="s">
        <v>146</v>
      </c>
      <c r="C83" s="15">
        <v>120628.6</v>
      </c>
      <c r="D83" s="15">
        <v>128185.5</v>
      </c>
      <c r="E83" s="15">
        <v>143645.00244000001</v>
      </c>
      <c r="F83" s="16">
        <f t="shared" si="5"/>
        <v>1.1908038594495833</v>
      </c>
      <c r="G83" s="16">
        <f t="shared" si="6"/>
        <v>1.1206025832875015</v>
      </c>
      <c r="H83" s="40" t="s">
        <v>233</v>
      </c>
      <c r="I83" s="40" t="s">
        <v>233</v>
      </c>
      <c r="J83" s="24"/>
      <c r="K83" s="25"/>
    </row>
    <row r="84" spans="1:11" s="14" customFormat="1" ht="15.75" x14ac:dyDescent="0.15">
      <c r="A84" s="20" t="s">
        <v>147</v>
      </c>
      <c r="B84" s="10" t="s">
        <v>148</v>
      </c>
      <c r="C84" s="11">
        <f>SUM(C85)</f>
        <v>1736518.6</v>
      </c>
      <c r="D84" s="11">
        <f>SUM(D85)</f>
        <v>389182.1</v>
      </c>
      <c r="E84" s="11">
        <f>SUM(E85)</f>
        <v>384107.49633999995</v>
      </c>
      <c r="F84" s="12">
        <f t="shared" si="5"/>
        <v>0.2211940006516486</v>
      </c>
      <c r="G84" s="12">
        <f t="shared" si="6"/>
        <v>0.98696085030632186</v>
      </c>
      <c r="H84" s="13"/>
      <c r="I84" s="13"/>
      <c r="J84" s="26"/>
      <c r="K84" s="27"/>
    </row>
    <row r="85" spans="1:11" ht="71.25" customHeight="1" x14ac:dyDescent="0.2">
      <c r="A85" s="1" t="s">
        <v>149</v>
      </c>
      <c r="B85" s="2" t="s">
        <v>150</v>
      </c>
      <c r="C85" s="15">
        <v>1736518.6</v>
      </c>
      <c r="D85" s="15">
        <v>389182.1</v>
      </c>
      <c r="E85" s="15">
        <v>384107.49633999995</v>
      </c>
      <c r="F85" s="16">
        <f t="shared" si="5"/>
        <v>0.2211940006516486</v>
      </c>
      <c r="G85" s="16">
        <f t="shared" si="6"/>
        <v>0.98696085030632186</v>
      </c>
      <c r="H85" s="40" t="s">
        <v>234</v>
      </c>
      <c r="I85" s="17"/>
      <c r="J85" s="24"/>
      <c r="K85" s="25"/>
    </row>
    <row r="86" spans="1:11" s="14" customFormat="1" ht="31.5" x14ac:dyDescent="0.15">
      <c r="A86" s="20" t="s">
        <v>151</v>
      </c>
      <c r="B86" s="10" t="s">
        <v>152</v>
      </c>
      <c r="C86" s="11">
        <f>SUM(C87:C89)</f>
        <v>8700490</v>
      </c>
      <c r="D86" s="11">
        <f>SUM(D87:D89)</f>
        <v>17061169.899999999</v>
      </c>
      <c r="E86" s="11">
        <f>SUM(E87:E89)</f>
        <v>14927260.047770001</v>
      </c>
      <c r="F86" s="12">
        <f t="shared" si="5"/>
        <v>1.7156803867104038</v>
      </c>
      <c r="G86" s="12">
        <f t="shared" si="6"/>
        <v>0.87492593622023551</v>
      </c>
      <c r="H86" s="13"/>
      <c r="I86" s="13"/>
      <c r="J86" s="26"/>
      <c r="K86" s="27"/>
    </row>
    <row r="87" spans="1:11" ht="51" customHeight="1" x14ac:dyDescent="0.2">
      <c r="A87" s="1" t="s">
        <v>153</v>
      </c>
      <c r="B87" s="2" t="s">
        <v>154</v>
      </c>
      <c r="C87" s="15">
        <v>4211852.8</v>
      </c>
      <c r="D87" s="15">
        <v>4205260.9000000004</v>
      </c>
      <c r="E87" s="15">
        <v>4205260.9000000004</v>
      </c>
      <c r="F87" s="16">
        <f t="shared" si="5"/>
        <v>0.99843491681380714</v>
      </c>
      <c r="G87" s="16">
        <f t="shared" si="6"/>
        <v>1</v>
      </c>
      <c r="H87" s="17"/>
      <c r="I87" s="17"/>
      <c r="J87" s="24"/>
      <c r="K87" s="25"/>
    </row>
    <row r="88" spans="1:11" ht="165.75" customHeight="1" x14ac:dyDescent="0.2">
      <c r="A88" s="1" t="s">
        <v>155</v>
      </c>
      <c r="B88" s="2" t="s">
        <v>156</v>
      </c>
      <c r="C88" s="15">
        <v>460490.1</v>
      </c>
      <c r="D88" s="15">
        <v>1485355.1</v>
      </c>
      <c r="E88" s="15">
        <v>1485355.1</v>
      </c>
      <c r="F88" s="16">
        <f t="shared" si="5"/>
        <v>3.2255961637394597</v>
      </c>
      <c r="G88" s="16">
        <f t="shared" si="6"/>
        <v>1</v>
      </c>
      <c r="H88" s="40" t="s">
        <v>201</v>
      </c>
      <c r="I88" s="17"/>
      <c r="J88" s="24"/>
      <c r="K88" s="25"/>
    </row>
    <row r="89" spans="1:11" ht="157.5" x14ac:dyDescent="0.2">
      <c r="A89" s="1" t="s">
        <v>157</v>
      </c>
      <c r="B89" s="2" t="s">
        <v>158</v>
      </c>
      <c r="C89" s="15">
        <v>4028147.1</v>
      </c>
      <c r="D89" s="15">
        <v>11370553.9</v>
      </c>
      <c r="E89" s="15">
        <v>9236644.047770001</v>
      </c>
      <c r="F89" s="16">
        <f t="shared" si="5"/>
        <v>2.2930255073778216</v>
      </c>
      <c r="G89" s="16">
        <f t="shared" si="6"/>
        <v>0.81233017573312771</v>
      </c>
      <c r="H89" s="40" t="s">
        <v>238</v>
      </c>
      <c r="I89" s="40" t="s">
        <v>236</v>
      </c>
      <c r="J89" s="24"/>
      <c r="K89" s="25"/>
    </row>
    <row r="90" spans="1:11" s="14" customFormat="1" ht="19.5" customHeight="1" x14ac:dyDescent="0.25">
      <c r="A90" s="44" t="s">
        <v>159</v>
      </c>
      <c r="B90" s="45"/>
      <c r="C90" s="32">
        <f>SUM(C7+C18+C21+C26+C37+C43+C48+C57+C60+C68+C75+C80+C84+C86)-0.2</f>
        <v>154905164.5</v>
      </c>
      <c r="D90" s="32">
        <f>SUM(D7+D18+D21+D26+D37+D43+D48+D57+D60+D68+D75+D80+D84+D86)</f>
        <v>193961014.80000001</v>
      </c>
      <c r="E90" s="32">
        <f>SUM(E7+E18+E21+E26+E37+E43+E48+E57+E60+E68+E75+E80+E84+E86)</f>
        <v>185226784.97314999</v>
      </c>
      <c r="F90" s="12">
        <f t="shared" si="5"/>
        <v>1.1957431217417545</v>
      </c>
      <c r="G90" s="12">
        <f t="shared" si="6"/>
        <v>0.95496914761012053</v>
      </c>
      <c r="H90" s="33"/>
      <c r="I90" s="13"/>
      <c r="J90" s="26"/>
      <c r="K90" s="27"/>
    </row>
    <row r="91" spans="1:11" ht="20.25" customHeight="1" x14ac:dyDescent="0.2">
      <c r="J91" s="24"/>
      <c r="K91" s="25"/>
    </row>
    <row r="92" spans="1:11" ht="37.5" customHeight="1" x14ac:dyDescent="0.2">
      <c r="A92" s="46"/>
      <c r="B92" s="46"/>
      <c r="C92" s="46"/>
      <c r="D92" s="46"/>
      <c r="E92" s="46"/>
      <c r="F92" s="46"/>
      <c r="G92" s="46"/>
      <c r="H92" s="46"/>
      <c r="I92" s="46"/>
      <c r="J92" s="24"/>
      <c r="K92" s="25"/>
    </row>
    <row r="93" spans="1:11" ht="20.25" customHeight="1" x14ac:dyDescent="0.2">
      <c r="J93" s="24"/>
      <c r="K93" s="25"/>
    </row>
    <row r="94" spans="1:11" ht="20.25" customHeight="1" x14ac:dyDescent="0.2">
      <c r="J94" s="24"/>
      <c r="K94" s="25"/>
    </row>
    <row r="95" spans="1:11" ht="20.25" customHeight="1" x14ac:dyDescent="0.2">
      <c r="J95" s="24"/>
      <c r="K95" s="25"/>
    </row>
    <row r="96" spans="1:11" ht="20.25" customHeight="1" x14ac:dyDescent="0.2">
      <c r="J96" s="24"/>
      <c r="K96" s="25"/>
    </row>
    <row r="97" spans="1:11" ht="20.25" customHeight="1" x14ac:dyDescent="0.2">
      <c r="J97" s="24"/>
      <c r="K97" s="25"/>
    </row>
    <row r="98" spans="1:11" ht="20.25" customHeight="1" x14ac:dyDescent="0.2">
      <c r="J98" s="24"/>
      <c r="K98" s="25"/>
    </row>
    <row r="99" spans="1:11" ht="20.25" customHeight="1" x14ac:dyDescent="0.2">
      <c r="J99" s="24"/>
      <c r="K99" s="25"/>
    </row>
    <row r="100" spans="1:11" ht="20.25" customHeight="1" x14ac:dyDescent="0.2">
      <c r="J100" s="24"/>
      <c r="K100" s="25"/>
    </row>
    <row r="101" spans="1:11" ht="20.25" customHeight="1" x14ac:dyDescent="0.2">
      <c r="J101" s="24"/>
      <c r="K101" s="25"/>
    </row>
    <row r="102" spans="1:11" ht="20.25" customHeight="1" x14ac:dyDescent="0.2">
      <c r="J102" s="24"/>
      <c r="K102" s="25"/>
    </row>
    <row r="103" spans="1:11" ht="20.25" customHeight="1" x14ac:dyDescent="0.2">
      <c r="J103" s="24"/>
      <c r="K103" s="25"/>
    </row>
    <row r="104" spans="1:11" ht="20.25" customHeight="1" x14ac:dyDescent="0.2">
      <c r="J104" s="24"/>
      <c r="K104" s="25"/>
    </row>
    <row r="105" spans="1:11" ht="20.25" customHeight="1" x14ac:dyDescent="0.2">
      <c r="J105" s="24"/>
      <c r="K105" s="25"/>
    </row>
    <row r="106" spans="1:11" ht="12.75" customHeight="1" x14ac:dyDescent="0.2">
      <c r="A106" s="52"/>
      <c r="B106" s="52"/>
      <c r="C106" s="52"/>
      <c r="D106" s="52"/>
      <c r="E106" s="52"/>
      <c r="F106" s="52"/>
      <c r="G106" s="52"/>
      <c r="H106" s="52"/>
      <c r="I106" s="52"/>
      <c r="J106" s="24"/>
      <c r="K106" s="25"/>
    </row>
    <row r="107" spans="1:11" x14ac:dyDescent="0.2">
      <c r="J107" s="24"/>
      <c r="K107" s="24"/>
    </row>
    <row r="108" spans="1:11" x14ac:dyDescent="0.2">
      <c r="J108" s="24"/>
      <c r="K108" s="24"/>
    </row>
    <row r="109" spans="1:11" x14ac:dyDescent="0.2">
      <c r="J109" s="24"/>
      <c r="K109" s="24"/>
    </row>
  </sheetData>
  <mergeCells count="14">
    <mergeCell ref="A106:I106"/>
    <mergeCell ref="A1:I1"/>
    <mergeCell ref="A2:I2"/>
    <mergeCell ref="A4:A5"/>
    <mergeCell ref="B4:B5"/>
    <mergeCell ref="F4:G4"/>
    <mergeCell ref="J4:O6"/>
    <mergeCell ref="J7:O9"/>
    <mergeCell ref="J52:O54"/>
    <mergeCell ref="A90:B90"/>
    <mergeCell ref="A92:I92"/>
    <mergeCell ref="C4:D4"/>
    <mergeCell ref="E4:E5"/>
    <mergeCell ref="H4:I4"/>
  </mergeCells>
  <pageMargins left="0.34" right="0.18" top="0.36" bottom="0.28000000000000003" header="0.17" footer="0.17"/>
  <pageSetup paperSize="8" scale="91" fitToHeight="0" orientation="landscape" r:id="rId1"/>
  <rowBreaks count="2" manualBreakCount="2">
    <brk id="29" max="8" man="1"/>
    <brk id="37"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Расходы ОБ</vt:lpstr>
      <vt:lpstr>'Расходы ОБ'!Область_печати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Потапова Анна Юрьевна</dc:creator>
  <cp:lastModifiedBy>Хохлова Анна Юрьевна</cp:lastModifiedBy>
  <cp:lastPrinted>2025-05-15T10:21:16Z</cp:lastPrinted>
  <dcterms:created xsi:type="dcterms:W3CDTF">2018-04-06T11:58:55Z</dcterms:created>
  <dcterms:modified xsi:type="dcterms:W3CDTF">2025-05-15T10:22:21Z</dcterms:modified>
</cp:coreProperties>
</file>