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65" yWindow="255" windowWidth="22245" windowHeight="12465" tabRatio="604"/>
  </bookViews>
  <sheets>
    <sheet name=" 2024" sheetId="1" r:id="rId1"/>
  </sheets>
  <definedNames>
    <definedName name="_xlnm._FilterDatabase" localSheetId="0" hidden="1">' 2024'!$H$1:$H$333</definedName>
    <definedName name="Z_2505F84B_EDD5_43D7_8CE7_AFF925DFBFF7_.wvu.Cols" localSheetId="0" hidden="1">' 2024'!#REF!</definedName>
    <definedName name="Z_2505F84B_EDD5_43D7_8CE7_AFF925DFBFF7_.wvu.PrintArea" localSheetId="0" hidden="1">' 2024'!$B$1:$H$276</definedName>
    <definedName name="Z_2505F84B_EDD5_43D7_8CE7_AFF925DFBFF7_.wvu.PrintTitles" localSheetId="0" hidden="1">' 2024'!$B:$B,' 2024'!$3:$6</definedName>
    <definedName name="Z_2505F84B_EDD5_43D7_8CE7_AFF925DFBFF7_.wvu.Rows" localSheetId="0" hidden="1">' 2024'!#REF!,' 2024'!$6:$6,' 2024'!#REF!,' 2024'!#REF!,' 2024'!#REF!,' 2024'!#REF!</definedName>
    <definedName name="Z_9D015A7B_71BF_4A38_92C8_CCD8973F5CA0_.wvu.Cols" localSheetId="0" hidden="1">' 2024'!#REF!,' 2024'!#REF!</definedName>
    <definedName name="Z_9D015A7B_71BF_4A38_92C8_CCD8973F5CA0_.wvu.FilterData" localSheetId="0" hidden="1">' 2024'!$B$6:$H$276</definedName>
    <definedName name="Z_9D015A7B_71BF_4A38_92C8_CCD8973F5CA0_.wvu.PrintArea" localSheetId="0" hidden="1">' 2024'!#REF!</definedName>
    <definedName name="Z_9D015A7B_71BF_4A38_92C8_CCD8973F5CA0_.wvu.PrintTitles" localSheetId="0" hidden="1">' 2024'!$B:$B,' 2024'!$3:$6</definedName>
    <definedName name="Z_9D015A7B_71BF_4A38_92C8_CCD8973F5CA0_.wvu.Rows" localSheetId="0" hidden="1">' 2024'!#REF!</definedName>
    <definedName name="_xlnm.Print_Titles" localSheetId="0">' 2024'!$B:$B,' 2024'!$3:$5</definedName>
    <definedName name="_xlnm.Print_Area" localSheetId="0">' 2024'!$A$1:$H$312</definedName>
  </definedNames>
  <calcPr calcId="144525" iterate="1"/>
</workbook>
</file>

<file path=xl/calcChain.xml><?xml version="1.0" encoding="utf-8"?>
<calcChain xmlns="http://schemas.openxmlformats.org/spreadsheetml/2006/main">
  <c r="C262" i="1" l="1"/>
  <c r="C251" i="1"/>
  <c r="C207" i="1"/>
  <c r="C150" i="1"/>
  <c r="C132" i="1"/>
  <c r="C96" i="1"/>
  <c r="C7" i="1"/>
  <c r="C298" i="1" l="1"/>
  <c r="C226" i="1"/>
  <c r="C182" i="1"/>
  <c r="C163" i="1"/>
  <c r="C50" i="1"/>
  <c r="C31" i="1"/>
  <c r="G251" i="1"/>
  <c r="E50" i="1" l="1"/>
  <c r="E262" i="1"/>
  <c r="D262" i="1" l="1"/>
  <c r="F66" i="1"/>
  <c r="C243" i="1" l="1"/>
  <c r="E251" i="1" l="1"/>
  <c r="D251" i="1"/>
  <c r="C78" i="1"/>
  <c r="D50" i="1"/>
  <c r="G50" i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30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7" i="1"/>
  <c r="F68" i="1"/>
  <c r="F69" i="1"/>
  <c r="F70" i="1"/>
  <c r="F71" i="1"/>
  <c r="F72" i="1"/>
  <c r="F73" i="1"/>
  <c r="F74" i="1"/>
  <c r="F76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3" i="1"/>
  <c r="F94" i="1"/>
  <c r="F95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1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2" i="1"/>
  <c r="F223" i="1"/>
  <c r="F224" i="1"/>
  <c r="F225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40" i="1"/>
  <c r="F241" i="1"/>
  <c r="F242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3" i="1"/>
  <c r="F264" i="1"/>
  <c r="F265" i="1"/>
  <c r="F266" i="1"/>
  <c r="F267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2" i="1"/>
  <c r="F283" i="1"/>
  <c r="F284" i="1"/>
  <c r="F285" i="1"/>
  <c r="F286" i="1"/>
  <c r="F288" i="1"/>
  <c r="F289" i="1"/>
  <c r="F290" i="1"/>
  <c r="F291" i="1"/>
  <c r="F292" i="1"/>
  <c r="F294" i="1"/>
  <c r="F295" i="1"/>
  <c r="F296" i="1"/>
  <c r="F297" i="1"/>
  <c r="F299" i="1"/>
  <c r="F300" i="1"/>
  <c r="F301" i="1"/>
  <c r="F302" i="1"/>
  <c r="F303" i="1"/>
  <c r="F304" i="1"/>
  <c r="F306" i="1"/>
  <c r="E243" i="1" l="1"/>
  <c r="F243" i="1" s="1"/>
  <c r="D243" i="1"/>
  <c r="G243" i="1"/>
  <c r="G226" i="1"/>
  <c r="D226" i="1"/>
  <c r="E226" i="1"/>
  <c r="F226" i="1" s="1"/>
  <c r="G221" i="1"/>
  <c r="D221" i="1"/>
  <c r="E221" i="1"/>
  <c r="F221" i="1" s="1"/>
  <c r="C221" i="1"/>
  <c r="G207" i="1"/>
  <c r="E207" i="1"/>
  <c r="F207" i="1" s="1"/>
  <c r="D207" i="1"/>
  <c r="D182" i="1"/>
  <c r="G182" i="1"/>
  <c r="E182" i="1"/>
  <c r="F182" i="1" s="1"/>
  <c r="G150" i="1"/>
  <c r="E150" i="1"/>
  <c r="F150" i="1" s="1"/>
  <c r="D150" i="1"/>
  <c r="D78" i="1"/>
  <c r="E78" i="1"/>
  <c r="F78" i="1" s="1"/>
  <c r="G78" i="1"/>
  <c r="H49" i="1"/>
  <c r="G31" i="1"/>
  <c r="E31" i="1"/>
  <c r="D31" i="1"/>
  <c r="F31" i="1" l="1"/>
  <c r="D293" i="1"/>
  <c r="E293" i="1"/>
  <c r="F293" i="1" s="1"/>
  <c r="G293" i="1"/>
  <c r="C293" i="1"/>
  <c r="H241" i="1" l="1"/>
  <c r="H252" i="1"/>
  <c r="H253" i="1"/>
  <c r="H263" i="1"/>
  <c r="H267" i="1"/>
  <c r="H279" i="1"/>
  <c r="H280" i="1"/>
  <c r="H286" i="1"/>
  <c r="H288" i="1"/>
  <c r="H290" i="1"/>
  <c r="H294" i="1"/>
  <c r="H297" i="1"/>
  <c r="H299" i="1"/>
  <c r="H306" i="1"/>
  <c r="H223" i="1"/>
  <c r="H227" i="1"/>
  <c r="H237" i="1"/>
  <c r="H238" i="1"/>
  <c r="H208" i="1"/>
  <c r="H209" i="1"/>
  <c r="H210" i="1"/>
  <c r="H204" i="1"/>
  <c r="H205" i="1"/>
  <c r="H206" i="1"/>
  <c r="H181" i="1"/>
  <c r="H164" i="1"/>
  <c r="H172" i="1"/>
  <c r="H173" i="1"/>
  <c r="H160" i="1"/>
  <c r="H161" i="1"/>
  <c r="H162" i="1"/>
  <c r="H133" i="1"/>
  <c r="H130" i="1"/>
  <c r="H131" i="1"/>
  <c r="H129" i="1"/>
  <c r="H97" i="1"/>
  <c r="H104" i="1"/>
  <c r="H105" i="1"/>
  <c r="H120" i="1"/>
  <c r="H121" i="1"/>
  <c r="H122" i="1"/>
  <c r="H123" i="1"/>
  <c r="H124" i="1"/>
  <c r="H125" i="1"/>
  <c r="H126" i="1"/>
  <c r="H127" i="1"/>
  <c r="H128" i="1"/>
  <c r="H89" i="1"/>
  <c r="H90" i="1"/>
  <c r="H91" i="1"/>
  <c r="H93" i="1"/>
  <c r="H67" i="1"/>
  <c r="H68" i="1"/>
  <c r="H69" i="1"/>
  <c r="H70" i="1"/>
  <c r="H71" i="1"/>
  <c r="H72" i="1"/>
  <c r="H73" i="1"/>
  <c r="H74" i="1"/>
  <c r="H76" i="1"/>
  <c r="H32" i="1"/>
  <c r="H36" i="1"/>
  <c r="H37" i="1"/>
  <c r="H24" i="1"/>
  <c r="H25" i="1"/>
  <c r="H26" i="1"/>
  <c r="H27" i="1"/>
  <c r="H28" i="1"/>
  <c r="H30" i="1"/>
  <c r="G7" i="1" l="1"/>
  <c r="G132" i="1"/>
  <c r="G163" i="1"/>
  <c r="G239" i="1"/>
  <c r="G262" i="1"/>
  <c r="G281" i="1"/>
  <c r="G287" i="1"/>
  <c r="G298" i="1"/>
  <c r="G96" i="1"/>
  <c r="E132" i="1" l="1"/>
  <c r="E298" i="1"/>
  <c r="D298" i="1"/>
  <c r="H293" i="1"/>
  <c r="E287" i="1"/>
  <c r="D287" i="1"/>
  <c r="E281" i="1"/>
  <c r="D281" i="1"/>
  <c r="H251" i="1"/>
  <c r="H287" i="1" l="1"/>
  <c r="F287" i="1"/>
  <c r="H262" i="1"/>
  <c r="F262" i="1"/>
  <c r="H298" i="1"/>
  <c r="F298" i="1"/>
  <c r="H281" i="1"/>
  <c r="F281" i="1"/>
  <c r="H132" i="1"/>
  <c r="E239" i="1"/>
  <c r="D239" i="1"/>
  <c r="F239" i="1" l="1"/>
  <c r="H243" i="1"/>
  <c r="H239" i="1"/>
  <c r="H226" i="1"/>
  <c r="H221" i="1"/>
  <c r="H207" i="1"/>
  <c r="H182" i="1"/>
  <c r="E163" i="1"/>
  <c r="D163" i="1"/>
  <c r="H150" i="1"/>
  <c r="E96" i="1"/>
  <c r="D96" i="1"/>
  <c r="H50" i="1"/>
  <c r="E7" i="1"/>
  <c r="D7" i="1"/>
  <c r="E307" i="1" l="1"/>
  <c r="H96" i="1"/>
  <c r="F96" i="1"/>
  <c r="H7" i="1"/>
  <c r="F7" i="1"/>
  <c r="H163" i="1"/>
  <c r="F163" i="1"/>
  <c r="H31" i="1"/>
  <c r="D132" i="1"/>
  <c r="F132" i="1" s="1"/>
  <c r="H78" i="1"/>
  <c r="G307" i="1"/>
  <c r="F308" i="1" l="1"/>
  <c r="H308" i="1"/>
  <c r="E309" i="1"/>
  <c r="H307" i="1"/>
  <c r="D307" i="1"/>
  <c r="D309" i="1" s="1"/>
  <c r="G309" i="1"/>
  <c r="C281" i="1"/>
  <c r="C287" i="1"/>
  <c r="F307" i="1" l="1"/>
  <c r="F309" i="1"/>
  <c r="H309" i="1"/>
  <c r="C239" i="1"/>
  <c r="C307" i="1" l="1"/>
  <c r="C309" i="1" s="1"/>
</calcChain>
</file>

<file path=xl/sharedStrings.xml><?xml version="1.0" encoding="utf-8"?>
<sst xmlns="http://schemas.openxmlformats.org/spreadsheetml/2006/main" count="560" uniqueCount="555">
  <si>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</si>
  <si>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</si>
  <si>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</si>
  <si>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</si>
  <si>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</si>
  <si>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</si>
  <si>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</si>
  <si>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</si>
  <si>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</si>
  <si>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</si>
  <si>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</si>
  <si>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</si>
  <si>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</si>
  <si>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</si>
  <si>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</si>
  <si>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</si>
  <si>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</si>
  <si>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</si>
  <si>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</si>
  <si>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</si>
  <si>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</si>
  <si>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</si>
  <si>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</si>
  <si>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</si>
  <si>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</si>
  <si>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</si>
  <si>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</si>
  <si>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</si>
  <si>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</si>
  <si>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</si>
  <si>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</si>
  <si>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</si>
  <si>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</si>
  <si>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</si>
  <si>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</si>
  <si>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</si>
  <si>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</si>
  <si>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</si>
  <si>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</si>
  <si>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</si>
  <si>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</si>
  <si>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</si>
  <si>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</si>
  <si>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</si>
  <si>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</si>
  <si>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</si>
  <si>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</si>
  <si>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</si>
  <si>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</si>
  <si>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</si>
  <si>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</si>
  <si>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</si>
  <si>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</si>
  <si>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</si>
  <si>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</si>
  <si>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</si>
  <si>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</si>
  <si>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</si>
  <si>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</si>
  <si>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</si>
  <si>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</si>
  <si>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</si>
  <si>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</si>
  <si>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</si>
  <si>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</si>
  <si>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</si>
  <si>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</si>
  <si>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</si>
  <si>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</si>
  <si>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</si>
  <si>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</si>
  <si>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</si>
  <si>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</si>
  <si>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</si>
  <si>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</si>
  <si>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</si>
  <si>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</si>
  <si>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</si>
  <si>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</si>
  <si>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</si>
  <si>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</si>
  <si>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</si>
  <si>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</si>
  <si>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</si>
  <si>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</si>
  <si>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</si>
  <si>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</si>
  <si>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</si>
  <si>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</si>
  <si>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</si>
  <si>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</si>
  <si>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</si>
  <si>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</si>
  <si>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</si>
  <si>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</si>
  <si>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</si>
  <si>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</si>
  <si>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</si>
  <si>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</si>
  <si>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</si>
  <si>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</si>
  <si>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</si>
  <si>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</si>
  <si>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</si>
  <si>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</si>
  <si>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</si>
  <si>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</si>
  <si>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</si>
  <si>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</si>
  <si>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</si>
  <si>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</si>
  <si>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</si>
  <si>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</si>
  <si>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</si>
  <si>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</si>
  <si>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</si>
  <si>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</si>
  <si>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</si>
  <si>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</si>
  <si>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</si>
  <si>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</si>
  <si>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</si>
  <si>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</si>
  <si>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</si>
  <si>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</si>
  <si>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</si>
  <si>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</si>
  <si>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</si>
  <si>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</si>
  <si>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</si>
  <si>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</si>
  <si>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</si>
  <si>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</si>
  <si>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</si>
  <si>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</si>
  <si>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</si>
  <si>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</si>
  <si>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</si>
  <si>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</si>
  <si>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</si>
  <si>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</si>
  <si>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</si>
  <si>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</si>
  <si>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</si>
  <si>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</si>
  <si>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</si>
  <si>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</si>
  <si>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</si>
  <si>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</si>
  <si>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</si>
  <si>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</si>
  <si>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</si>
  <si>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</si>
  <si>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</si>
  <si>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</si>
  <si>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</si>
  <si>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</si>
  <si>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</si>
  <si>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</si>
  <si>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</si>
  <si>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</si>
  <si>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</si>
  <si>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</si>
  <si>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</si>
  <si>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</si>
  <si>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</si>
  <si>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</si>
  <si>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</si>
  <si>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</si>
  <si>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</si>
  <si>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</si>
  <si>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</si>
  <si>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</si>
  <si>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</si>
  <si>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</si>
  <si>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</si>
  <si>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</si>
  <si>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</si>
  <si>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</si>
  <si>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</si>
  <si>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</si>
  <si>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</si>
  <si>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</si>
  <si>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</si>
  <si>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</si>
  <si>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</si>
  <si>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</si>
  <si>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</si>
  <si>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</si>
  <si>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</si>
  <si>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</si>
  <si>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</si>
  <si>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</si>
  <si>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</si>
  <si>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</si>
  <si>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</si>
  <si>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</si>
  <si>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</si>
  <si>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</si>
  <si>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</si>
  <si>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</si>
  <si>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</si>
  <si>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</si>
  <si>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</si>
  <si>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</si>
  <si>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</si>
  <si>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</si>
  <si>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</si>
  <si>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</si>
  <si>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</si>
  <si>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</si>
  <si>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</si>
  <si>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</si>
  <si>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</si>
  <si>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</si>
  <si>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</si>
  <si>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</si>
  <si>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</si>
  <si>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</si>
  <si>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</si>
  <si>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</si>
  <si>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</si>
  <si>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</si>
  <si>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</si>
  <si>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</si>
  <si>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</si>
  <si>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</si>
  <si>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</si>
  <si>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</si>
  <si>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</si>
  <si>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</si>
  <si>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</si>
  <si>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</si>
  <si>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</si>
  <si>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</si>
  <si>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</si>
  <si>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</si>
  <si>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</si>
  <si>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</si>
  <si>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</si>
  <si>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</si>
  <si>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</si>
  <si>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</si>
  <si>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</si>
  <si>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</si>
  <si>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</si>
  <si>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</si>
  <si>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</si>
  <si>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</si>
  <si>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</si>
  <si>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</si>
  <si>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</si>
  <si>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</si>
  <si>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</si>
  <si>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</si>
  <si>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</si>
  <si>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</si>
  <si>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</si>
  <si>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</si>
  <si>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</si>
  <si>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</si>
  <si>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</si>
  <si>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</si>
  <si>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</si>
  <si>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</si>
  <si>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</si>
  <si>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</si>
  <si>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</si>
  <si>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</si>
  <si>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</si>
  <si>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</si>
  <si>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</si>
  <si>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</si>
  <si>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</si>
  <si>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</si>
  <si>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</si>
  <si>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</si>
  <si>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</si>
  <si>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</si>
  <si>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</si>
  <si>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601R700000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</si>
  <si>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</si>
  <si>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</si>
  <si>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</si>
  <si>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</si>
  <si>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</si>
  <si>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</si>
  <si>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</si>
  <si>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</si>
  <si>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</si>
  <si>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</si>
  <si>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</si>
  <si>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</si>
  <si>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</si>
  <si>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</si>
  <si>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</si>
  <si>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</si>
  <si>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</si>
  <si>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</si>
  <si>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</si>
  <si>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</si>
  <si>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</si>
  <si>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</si>
  <si>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</si>
  <si>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</si>
  <si>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</si>
  <si>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</si>
  <si>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</si>
  <si>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</si>
  <si>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</si>
  <si>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</si>
  <si>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</si>
  <si>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</si>
  <si>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</si>
  <si>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</si>
  <si>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</si>
  <si>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</si>
  <si>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</si>
  <si>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</si>
  <si>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</si>
  <si>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</si>
  <si>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</si>
  <si>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</si>
  <si>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</si>
  <si>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</si>
  <si>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</si>
  <si>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</si>
  <si>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</si>
  <si>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</si>
  <si>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</si>
  <si>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</si>
  <si>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</si>
  <si>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</si>
  <si>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</si>
  <si>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</si>
  <si>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</si>
  <si>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</si>
  <si>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</si>
  <si>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</si>
  <si>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</si>
  <si>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</si>
  <si>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</si>
  <si>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</si>
  <si>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</si>
  <si>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</si>
  <si>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</si>
  <si>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</si>
  <si>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</si>
  <si>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</si>
  <si>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</si>
  <si>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</si>
  <si>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</si>
  <si>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</si>
  <si>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</si>
  <si>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</si>
  <si>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</si>
  <si>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</si>
  <si>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</si>
  <si>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</si>
  <si>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</si>
  <si>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</si>
  <si>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</si>
  <si>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</si>
  <si>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</si>
  <si>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</si>
  <si>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</si>
  <si>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</si>
  <si>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</si>
  <si>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</si>
  <si>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</si>
  <si>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</si>
  <si>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</si>
  <si>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</si>
  <si>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</si>
  <si>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</si>
  <si>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</si>
  <si>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</si>
  <si>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</si>
  <si>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</si>
  <si>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</si>
  <si>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</si>
  <si>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</si>
  <si>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</si>
  <si>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</si>
  <si>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</si>
  <si>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</si>
  <si>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</si>
  <si>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</si>
  <si>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</si>
  <si>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</si>
  <si>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</si>
  <si>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</si>
  <si>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</si>
  <si>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</si>
  <si>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</si>
  <si>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</si>
  <si>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Подпрограмма «Социальная поддержка граждан»</t>
  </si>
  <si>
    <t>Подпрограмма «Социальное обслуживание граждан»</t>
  </si>
  <si>
    <t>Подпрограмма  «Развитие системы социальной защиты граждан»</t>
  </si>
  <si>
    <t>Подпрограмма «Старшее поколение»</t>
  </si>
  <si>
    <t>Подпрограмма «Музеи»</t>
  </si>
  <si>
    <t>Подпрограмма «Театры»</t>
  </si>
  <si>
    <t>Подпрограмма «Концертные организации и коллективы»</t>
  </si>
  <si>
    <t>Подпрограмма «Библиотеки»</t>
  </si>
  <si>
    <t>Подпрограмма «Система образования в сфере культуры»</t>
  </si>
  <si>
    <t>Подпрограмма «Культурно-досуговые учреждения»</t>
  </si>
  <si>
    <t>Подпрограмма «Государственная охрана, сохранение и популяризация объектов культурного наследия»</t>
  </si>
  <si>
    <t>Подпрограмма «Архивы»</t>
  </si>
  <si>
    <t>Подпрограмма «Творческое развитие детей и молодежи в сфере культуры»</t>
  </si>
  <si>
    <t>Подпрограмма «Укрепление материально-технической базы учреждений в сфере культуры»</t>
  </si>
  <si>
    <t>Подпрограмма «Развитие кадрового потенциала сферы культуры»</t>
  </si>
  <si>
    <t>Подпрограмма «Популяризация культурных традиций»</t>
  </si>
  <si>
    <t>Подпрограмма «Гармонизация межнациональных отношений и этнокультурное развитие народов Саратовской области»</t>
  </si>
  <si>
    <t>Подпрограмма «Создание условий для обеспечения доступным и комфортным жильем сельского населения»</t>
  </si>
  <si>
    <t>Подпрограмма «Создание и развитие инфраструктуры на сельских территориях»</t>
  </si>
  <si>
    <t>Подпрограмма «Создание комфортных условий проживания»</t>
  </si>
  <si>
    <t>Подпрограмма «Развитие современной городской среды»</t>
  </si>
  <si>
    <t>Подпрограмма «Военно-патриотическое воспитание граждан»</t>
  </si>
  <si>
    <t>Подпрограмма «Гражданско-патриотическое воспитание граждан»</t>
  </si>
  <si>
    <t>Подпрограмма «Развитие и государственная поддержка промышленных предприятий обрабатывающих производств»</t>
  </si>
  <si>
    <t>Подпрограмма «Развитие местного самоуправления в Саратовской области»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</si>
  <si>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</si>
  <si>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Подпрограмма «Управление региональными финансами Саратовской области»</t>
  </si>
  <si>
    <t>Подпрограмма «Информационная открытость органов государственной власти области»</t>
  </si>
  <si>
    <t>Подпрограмма «Профилактика правонарушений и усиление борьбы с преступностью на территории Саратовской области»</t>
  </si>
  <si>
    <t>Подпрограмма «Профилактика терроризма и экстремизма в Саратовской области»</t>
  </si>
  <si>
    <t>Подпрограмма «Энергосбережение и повышение энергоэффективности теплоснабжения и системы коммунальной инфраструктуры»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</si>
  <si>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</si>
  <si>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</si>
  <si>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</si>
  <si>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>6100000000 (в 2023 году - 5И00000000)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</si>
  <si>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</si>
  <si>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5И20000000</t>
  </si>
  <si>
    <t>6000000000 (в 2023 году - 5Ж00000000)</t>
  </si>
  <si>
    <t>Подпрограмма «Модернизация и развитие транспортного комплекса Саратовской области»</t>
  </si>
  <si>
    <t>Подпрограмма  «Развитие и обеспечение сохранности сети автомобильных дорог Саратовской области»</t>
  </si>
  <si>
    <t>Подпрограмма «Повышение безопасности дорожного движения в Саратовской области»</t>
  </si>
  <si>
    <t>5900000000 (в 2023 году - 5Д00000000)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</si>
  <si>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</si>
  <si>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</si>
  <si>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</si>
  <si>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5Д10000000</t>
  </si>
  <si>
    <t>5Д20000000</t>
  </si>
  <si>
    <t>5Д30000000</t>
  </si>
  <si>
    <t>Подпрограмма «Стратегическое планирование и оперативное управление социально-экономическим развитием региона»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</si>
  <si>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</si>
  <si>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Подпрограмма «Развитие малого и среднего предпринимательства в  Саратовской области»</t>
  </si>
  <si>
    <t>Подпрограмма «Сокращение административных барьеров, повышение доступности государственных услуг»</t>
  </si>
  <si>
    <t>5700000000  (в 2023 году - 5Г00000000)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</si>
  <si>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</si>
  <si>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</si>
  <si>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</si>
  <si>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Подпрограмма «Туризм»</t>
  </si>
  <si>
    <t>Подпрограмма «Молодежная политика»</t>
  </si>
  <si>
    <t>5Г10000000</t>
  </si>
  <si>
    <t>5Г40000000</t>
  </si>
  <si>
    <t>5Г50000000</t>
  </si>
  <si>
    <t>Подпрограмма «Физическая культура и спорт. Подготовка спортивного резерва»</t>
  </si>
  <si>
    <t>Подпрограмма «Материально-техническая база спорта»</t>
  </si>
  <si>
    <t>5100000000 (в 2023 году - 5А00000000)</t>
  </si>
  <si>
    <t>Подпрограмма «Развитие системы дошкольного образования»</t>
  </si>
  <si>
    <t>Подпрограмма «Развитие системы общего и дополнительного образования»</t>
  </si>
  <si>
    <t>Подпрограмма «Поддержка одаренных детей Саратовской области»</t>
  </si>
  <si>
    <t>Подпрограмма «Развитие профессионального образования»</t>
  </si>
  <si>
    <t>Подпрограмма «Социальная адаптация детей-сирот, детей, оставшихся без попечения родителей»</t>
  </si>
  <si>
    <t>Подпрограмма «Совершенствование управления системой образования»</t>
  </si>
  <si>
    <t>5А10000000</t>
  </si>
  <si>
    <t>5А20000000</t>
  </si>
  <si>
    <t>5А30000000</t>
  </si>
  <si>
    <t>5А40000000</t>
  </si>
  <si>
    <t>5А50000000</t>
  </si>
  <si>
    <t>5А80000000</t>
  </si>
  <si>
    <t>5400000000 (в 2023 году - 5В00000000)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</si>
  <si>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</si>
  <si>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</si>
  <si>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</si>
  <si>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«Улучшение условий и охраны труда»</t>
  </si>
  <si>
    <t>5В10000000</t>
  </si>
  <si>
    <t>5В20000000</t>
  </si>
  <si>
    <t>5В30000000</t>
  </si>
  <si>
    <t>5В50000000</t>
  </si>
  <si>
    <t>5300000000  (в 2023 году - 5Е00000000)</t>
  </si>
  <si>
    <t>Подпрограмма «Комплексное освоение и развитие территорий в целях жилищного строительства»</t>
  </si>
  <si>
    <t>Подпрограмма «Капитальный ремонт и ремонт в многоквартирных домах Саратовской области»</t>
  </si>
  <si>
    <t>Подпрограмма «Обеспечение жилыми помещениями молодых семей»</t>
  </si>
  <si>
    <t>Подпрограмма «Обеспечение жилыми помещениями детей-сирот и детей, оставшихся без попечения родителей»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</si>
  <si>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</si>
  <si>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Подпрограмма  «Развитие ипотечного жилищного кредитования»</t>
  </si>
  <si>
    <t>Подпрограмма «Обеспечение жильем отдельных категорий граждан в соответствии с федеральным законодательством»</t>
  </si>
  <si>
    <t>Подпрограмма «Повышение качества водоснабжения и водоотведения»</t>
  </si>
  <si>
    <t>Подпрограмма «Обеспечение устойчивого сокращения непригодного для проживания жилищного фонда»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</si>
  <si>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</si>
  <si>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</si>
  <si>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</si>
  <si>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</si>
  <si>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</si>
  <si>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</si>
  <si>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</si>
  <si>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</si>
  <si>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</si>
  <si>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</si>
  <si>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</si>
  <si>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</si>
  <si>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</si>
  <si>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</si>
  <si>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</si>
  <si>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</si>
  <si>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</si>
  <si>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5В70000000</t>
  </si>
  <si>
    <t>5В60000000</t>
  </si>
  <si>
    <t>55А0000000</t>
  </si>
  <si>
    <t>55Б0000000</t>
  </si>
  <si>
    <t>55Г0000000</t>
  </si>
  <si>
    <t>55Д0000000</t>
  </si>
  <si>
    <t>5Е10000000</t>
  </si>
  <si>
    <t>5Е20000000</t>
  </si>
  <si>
    <t>5Е30000000</t>
  </si>
  <si>
    <t>5Е40000000</t>
  </si>
  <si>
    <t>5Е5000000</t>
  </si>
  <si>
    <t>5Е60000000</t>
  </si>
  <si>
    <t>5Е70000000</t>
  </si>
  <si>
    <t>5Е80000000</t>
  </si>
  <si>
    <t>5ЕА0000000</t>
  </si>
  <si>
    <t>5Ж10000000</t>
  </si>
  <si>
    <t>5Ж20000000</t>
  </si>
  <si>
    <t>5Ж30000000</t>
  </si>
  <si>
    <t>Подпрограмма  «Развитие рынка газового моторного топлива в Саратовской области»</t>
  </si>
  <si>
    <t>5Ж50000000</t>
  </si>
  <si>
    <t>Подпрограмма «Формирование электронного правительства»</t>
  </si>
  <si>
    <t>5И10000000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</si>
  <si>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</si>
  <si>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Подпрограмма «Снижение рисков и смягчение последствий чрезвычайных ситуаций природного и техногенного характера»</t>
  </si>
  <si>
    <t>Подпрограмма «Пожарная безопасность»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</si>
  <si>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</si>
  <si>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</si>
  <si>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Подпрограмма «Противодействие коррупции в Саратовской области»</t>
  </si>
  <si>
    <t>Подпрограмма  «Модернизация систем коммунальной инфраструктуры»</t>
  </si>
  <si>
    <t>5EБ0000000</t>
  </si>
  <si>
    <t>Подпрограмма «Совершенствование социального партнерства</t>
  </si>
  <si>
    <t>5В40000000</t>
  </si>
  <si>
    <t>Подпрограмма «Развитие оптовой и розничной торговли, общественного питания и бытовых услуг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</si>
  <si>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</si>
  <si>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</si>
  <si>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</si>
  <si>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на 1 января 2025 года</t>
  </si>
  <si>
    <t>на 1 января 2024 года</t>
  </si>
  <si>
    <t>*  в соответствии с Законом Саратовской области «Об областном бюджете на 2024 год и на плановый период 2025 и 2026 годов» в редакции от 25.12.2024 года</t>
  </si>
  <si>
    <t>Подпрограмма «Развитие финансовой грамотности населения области»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</si>
  <si>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</si>
  <si>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5Е90000000</t>
  </si>
  <si>
    <t>5А60000000</t>
  </si>
  <si>
    <t>Подпрограмма «Профилактика безнадзорности и правонарушений среди несовершеннолетних»</t>
  </si>
  <si>
    <t>655 00 00000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</si>
  <si>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</si>
  <si>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Подпрограмма «Развитие рынка труда (кадрового потенциала) на сельских территориях»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</si>
</sst>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/>
    </xf>
    <xf numFmtId="0" fontId="9" fillId="0" borderId="0" xfId="1" applyFont="1" applyFill="1" applyBorder="1"/>
    <xf numFmtId="165" fontId="10" fillId="0" borderId="0" xfId="1" applyNumberFormat="1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3" borderId="2" xfId="1" applyNumberFormat="1" applyFont="1" applyFill="1" applyBorder="1" applyAlignment="1" applyProtection="1">
      <alignment vertical="center" wrapText="1"/>
      <protection hidden="1"/>
    </xf>
    <xf numFmtId="166" fontId="8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3" borderId="2" xfId="1" applyNumberFormat="1" applyFont="1" applyFill="1" applyBorder="1" applyAlignment="1" applyProtection="1">
      <alignment vertical="center" wrapText="1"/>
      <protection hidden="1"/>
    </xf>
    <xf numFmtId="0" fontId="11" fillId="0" borderId="2" xfId="1" applyFont="1" applyFill="1" applyBorder="1" applyAlignment="1">
      <alignment vertical="center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0" fontId="4" fillId="3" borderId="0" xfId="1" applyFont="1" applyFill="1"/>
    <xf numFmtId="0" fontId="11" fillId="3" borderId="2" xfId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/>
    </xf>
    <xf numFmtId="164" fontId="8" fillId="0" borderId="2" xfId="1" applyNumberFormat="1" applyFont="1" applyFill="1" applyBorder="1" applyAlignment="1">
      <alignment horizontal="center" vertical="center"/>
    </xf>
    <xf numFmtId="4" fontId="7" fillId="0" borderId="0" xfId="1" applyNumberFormat="1" applyFont="1" applyFill="1"/>
    <xf numFmtId="166" fontId="8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Font="1" applyFill="1" applyBorder="1" applyAlignment="1">
      <alignment horizontal="left" vertical="center" wrapText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1" applyFont="1" applyFill="1" applyAlignment="1">
      <alignment vertical="top" wrapText="1"/>
    </xf>
    <xf numFmtId="0" fontId="8" fillId="0" borderId="0" xfId="0" applyFont="1" applyProtection="1">
      <protection locked="0"/>
    </xf>
    <xf numFmtId="167" fontId="13" fillId="0" borderId="0" xfId="1" applyNumberFormat="1" applyFont="1" applyFill="1" applyAlignment="1">
      <alignment vertical="top" wrapText="1"/>
    </xf>
    <xf numFmtId="0" fontId="11" fillId="0" borderId="2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167" fontId="15" fillId="0" borderId="0" xfId="1" applyNumberFormat="1" applyFont="1" applyFill="1" applyAlignment="1">
      <alignment vertical="top" wrapText="1"/>
    </xf>
    <xf numFmtId="0" fontId="8" fillId="2" borderId="2" xfId="0" applyFont="1" applyFill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/>
    </xf>
    <xf numFmtId="165" fontId="9" fillId="4" borderId="2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 applyProtection="1">
      <alignment horizontal="center" vertical="center"/>
      <protection hidden="1"/>
    </xf>
    <xf numFmtId="4" fontId="12" fillId="0" borderId="0" xfId="1" applyNumberFormat="1" applyFont="1" applyFill="1" applyAlignment="1">
      <alignment vertical="top" wrapText="1"/>
    </xf>
    <xf numFmtId="4" fontId="4" fillId="3" borderId="0" xfId="1" applyNumberFormat="1" applyFont="1" applyFill="1"/>
    <xf numFmtId="4" fontId="3" fillId="0" borderId="0" xfId="1" applyNumberFormat="1" applyFont="1" applyFill="1"/>
    <xf numFmtId="4" fontId="4" fillId="0" borderId="0" xfId="1" applyNumberFormat="1" applyFont="1" applyFill="1"/>
    <xf numFmtId="164" fontId="9" fillId="0" borderId="2" xfId="1" applyNumberFormat="1" applyFont="1" applyFill="1" applyBorder="1" applyAlignment="1">
      <alignment horizontal="center"/>
    </xf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3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K5" sqref="K5"/>
    </sheetView>
  </sheetViews>
  <sheetFormatPr defaultColWidth="9" defaultRowHeight="15.75" x14ac:dyDescent="0.25"/>
  <cols>
    <col min="1" max="1" width="16" style="4" customWidth="1"/>
    <col min="2" max="2" width="98" style="17" customWidth="1"/>
    <col min="3" max="3" width="13.75" style="4" customWidth="1"/>
    <col min="4" max="4" width="13.875" style="4" customWidth="1"/>
    <col min="5" max="5" width="14.125" style="4" customWidth="1"/>
    <col min="6" max="6" width="12.25" style="4" customWidth="1"/>
    <col min="7" max="7" width="14.75" style="45" customWidth="1"/>
    <col min="8" max="8" width="19.125" style="4" customWidth="1"/>
    <col min="9" max="9" width="14.125" style="1" customWidth="1"/>
    <col min="10" max="10" width="12.75" style="1" bestFit="1" customWidth="1"/>
    <col min="11" max="16384" width="9" style="1"/>
  </cols>
  <sheetData>
    <row r="1" spans="1:16" ht="20.45" customHeight="1" x14ac:dyDescent="0.3">
      <c r="A1" s="57" t="s">
        <v>0</v>
      </c>
      <c r="B1" s="57"/>
      <c r="C1" s="57"/>
      <c r="D1" s="57"/>
      <c r="E1" s="57"/>
      <c r="F1" s="57"/>
      <c r="G1" s="57"/>
      <c r="H1" s="57"/>
    </row>
    <row r="2" spans="1:16" ht="24" customHeight="1" x14ac:dyDescent="0.3">
      <c r="B2" s="5"/>
      <c r="C2" s="6"/>
      <c r="D2" s="6"/>
      <c r="E2" s="6"/>
      <c r="F2" s="6"/>
      <c r="G2" s="44"/>
      <c r="H2" s="7" t="s">
        <v>1</v>
      </c>
    </row>
    <row r="3" spans="1:16" s="2" customFormat="1" ht="31.5" customHeight="1" x14ac:dyDescent="0.25">
      <c r="A3" s="58" t="s">
        <v>2</v>
      </c>
      <c r="B3" s="61" t="s">
        <v>3</v>
      </c>
      <c r="C3" s="64" t="s">
        <v>544</v>
      </c>
      <c r="D3" s="65"/>
      <c r="E3" s="65"/>
      <c r="F3" s="66"/>
      <c r="G3" s="8" t="s">
        <v>545</v>
      </c>
      <c r="H3" s="58" t="s">
        <v>4</v>
      </c>
    </row>
    <row r="4" spans="1:16" s="2" customFormat="1" ht="23.25" customHeight="1" x14ac:dyDescent="0.25">
      <c r="A4" s="59"/>
      <c r="B4" s="62"/>
      <c r="C4" s="64" t="s">
        <v>491</v>
      </c>
      <c r="D4" s="66"/>
      <c r="E4" s="58" t="s">
        <v>5</v>
      </c>
      <c r="F4" s="58" t="s">
        <v>492</v>
      </c>
      <c r="G4" s="68" t="s">
        <v>5</v>
      </c>
      <c r="H4" s="59"/>
    </row>
    <row r="5" spans="1:16" s="2" customFormat="1" ht="50.25" customHeight="1" x14ac:dyDescent="0.25">
      <c r="A5" s="60"/>
      <c r="B5" s="63"/>
      <c r="C5" s="43" t="s">
        <v>493</v>
      </c>
      <c r="D5" s="43" t="s">
        <v>494</v>
      </c>
      <c r="E5" s="60"/>
      <c r="F5" s="60"/>
      <c r="G5" s="69"/>
      <c r="H5" s="60"/>
      <c r="I5" s="36"/>
      <c r="J5" s="36"/>
      <c r="K5" s="36"/>
      <c r="L5" s="36"/>
      <c r="M5" s="36"/>
      <c r="N5" s="36"/>
      <c r="O5" s="36"/>
      <c r="P5" s="36"/>
    </row>
    <row r="6" spans="1:16" s="41" customFormat="1" ht="12.75" customHeight="1" x14ac:dyDescent="0.25">
      <c r="A6" s="39">
        <v>1</v>
      </c>
      <c r="B6" s="39">
        <v>2</v>
      </c>
      <c r="C6" s="39">
        <v>3</v>
      </c>
      <c r="D6" s="39">
        <v>4</v>
      </c>
      <c r="E6" s="39">
        <v>5</v>
      </c>
      <c r="F6" s="39" t="s">
        <v>394</v>
      </c>
      <c r="G6" s="39">
        <v>7</v>
      </c>
      <c r="H6" s="39" t="s">
        <v>395</v>
      </c>
      <c r="I6" s="40"/>
      <c r="J6" s="40"/>
      <c r="K6" s="40"/>
      <c r="L6" s="40"/>
      <c r="M6" s="40"/>
      <c r="N6" s="40"/>
      <c r="O6" s="40"/>
      <c r="P6" s="40"/>
    </row>
    <row r="7" spans="1:16" ht="47.25" x14ac:dyDescent="0.2">
      <c r="A7" s="13" t="s">
        <v>459</v>
      </c>
      <c r="B7" s="12" t="s">
        <v>6</v>
      </c>
      <c r="C7" s="22">
        <f>SUM(C8:C23)-0.1</f>
        <v>44593154.899999999</v>
      </c>
      <c r="D7" s="22">
        <f>SUM(D8:D23)</f>
        <v>44514827.700000003</v>
      </c>
      <c r="E7" s="22">
        <f>SUM(E8:E23)</f>
        <v>44139760.200000003</v>
      </c>
      <c r="F7" s="22">
        <f>IF(E7&gt;0,E7/D7*100,0)</f>
        <v>99.157432434586283</v>
      </c>
      <c r="G7" s="22">
        <f>SUM(G8:G30)</f>
        <v>39031910.419999994</v>
      </c>
      <c r="H7" s="22">
        <f>E7/G7*100</f>
        <v>113.08634326385096</v>
      </c>
      <c r="I7" s="50"/>
      <c r="J7" s="38"/>
      <c r="K7" s="36"/>
      <c r="L7" s="36"/>
      <c r="M7" s="36"/>
      <c r="N7" s="36"/>
      <c r="O7" s="36"/>
      <c r="P7" s="36"/>
    </row>
    <row r="8" spans="1:16" x14ac:dyDescent="0.2">
      <c r="A8" s="30" t="s">
        <v>35</v>
      </c>
      <c r="B8" s="28" t="s">
        <v>21</v>
      </c>
      <c r="C8" s="34">
        <v>3644589.4</v>
      </c>
      <c r="D8" s="34">
        <v>3643986.1</v>
      </c>
      <c r="E8" s="34">
        <v>3462918.5</v>
      </c>
      <c r="F8" s="34">
        <f t="shared" ref="F8:F73" si="0">IF(E8&gt;0,E8/D8*100,0)</f>
        <v>95.03105678696194</v>
      </c>
      <c r="G8" s="32"/>
      <c r="H8" s="34"/>
      <c r="I8" s="36"/>
      <c r="J8" s="38"/>
      <c r="K8" s="36"/>
      <c r="L8" s="36"/>
      <c r="M8" s="36"/>
      <c r="N8" s="36"/>
      <c r="O8" s="36"/>
      <c r="P8" s="36"/>
    </row>
    <row r="9" spans="1:16" x14ac:dyDescent="0.2">
      <c r="A9" s="30" t="s">
        <v>497</v>
      </c>
      <c r="B9" s="28" t="s">
        <v>496</v>
      </c>
      <c r="C9" s="34">
        <v>55959.4</v>
      </c>
      <c r="D9" s="34">
        <v>55959.3</v>
      </c>
      <c r="E9" s="34">
        <v>54371.7</v>
      </c>
      <c r="F9" s="34">
        <f t="shared" si="0"/>
        <v>97.162938063914297</v>
      </c>
      <c r="G9" s="32"/>
      <c r="H9" s="34"/>
      <c r="I9" s="36"/>
      <c r="J9" s="38"/>
      <c r="K9" s="36"/>
      <c r="L9" s="36"/>
      <c r="M9" s="36"/>
      <c r="N9" s="36"/>
      <c r="O9" s="36"/>
      <c r="P9" s="36"/>
    </row>
    <row r="10" spans="1:16" x14ac:dyDescent="0.2">
      <c r="A10" s="30" t="s">
        <v>36</v>
      </c>
      <c r="B10" s="28" t="s">
        <v>22</v>
      </c>
      <c r="C10" s="34">
        <v>1740602.6</v>
      </c>
      <c r="D10" s="34">
        <v>1740602.6</v>
      </c>
      <c r="E10" s="34">
        <v>1728933.9</v>
      </c>
      <c r="F10" s="34">
        <f t="shared" si="0"/>
        <v>99.329617225666539</v>
      </c>
      <c r="G10" s="32"/>
      <c r="H10" s="34"/>
      <c r="I10" s="36"/>
      <c r="J10" s="38"/>
      <c r="K10" s="36"/>
      <c r="L10" s="36"/>
      <c r="M10" s="36"/>
      <c r="N10" s="36"/>
      <c r="O10" s="36"/>
      <c r="P10" s="36"/>
    </row>
    <row r="11" spans="1:16" x14ac:dyDescent="0.2">
      <c r="A11" s="30" t="s">
        <v>37</v>
      </c>
      <c r="B11" s="28" t="s">
        <v>23</v>
      </c>
      <c r="C11" s="34">
        <v>116252.9</v>
      </c>
      <c r="D11" s="34">
        <v>116172.3</v>
      </c>
      <c r="E11" s="34">
        <v>114325.9</v>
      </c>
      <c r="F11" s="34">
        <f t="shared" si="0"/>
        <v>98.410636614752391</v>
      </c>
      <c r="G11" s="32"/>
      <c r="H11" s="34"/>
      <c r="I11" s="36"/>
      <c r="J11" s="38"/>
      <c r="K11" s="36"/>
      <c r="L11" s="36"/>
      <c r="M11" s="36"/>
      <c r="N11" s="36"/>
      <c r="O11" s="36"/>
      <c r="P11" s="36"/>
    </row>
    <row r="12" spans="1:16" x14ac:dyDescent="0.2">
      <c r="A12" s="30" t="s">
        <v>38</v>
      </c>
      <c r="B12" s="28" t="s">
        <v>24</v>
      </c>
      <c r="C12" s="34">
        <v>209987.3</v>
      </c>
      <c r="D12" s="34">
        <v>196827.4</v>
      </c>
      <c r="E12" s="34">
        <v>187396.3</v>
      </c>
      <c r="F12" s="34">
        <f t="shared" si="0"/>
        <v>95.208441507635627</v>
      </c>
      <c r="G12" s="32"/>
      <c r="H12" s="34"/>
      <c r="I12" s="36"/>
      <c r="J12" s="38"/>
      <c r="K12" s="36"/>
      <c r="L12" s="36"/>
      <c r="M12" s="36"/>
      <c r="N12" s="36"/>
      <c r="O12" s="36"/>
      <c r="P12" s="36"/>
    </row>
    <row r="13" spans="1:16" x14ac:dyDescent="0.2">
      <c r="A13" s="30" t="s">
        <v>392</v>
      </c>
      <c r="B13" s="28" t="s">
        <v>308</v>
      </c>
      <c r="C13" s="34">
        <v>305406.5</v>
      </c>
      <c r="D13" s="34">
        <v>305406.5</v>
      </c>
      <c r="E13" s="34">
        <v>296186.8</v>
      </c>
      <c r="F13" s="34">
        <f t="shared" si="0"/>
        <v>96.981170996688022</v>
      </c>
      <c r="G13" s="32"/>
      <c r="H13" s="34"/>
      <c r="I13" s="36"/>
      <c r="J13" s="38"/>
      <c r="K13" s="36"/>
      <c r="L13" s="36"/>
      <c r="M13" s="36"/>
      <c r="N13" s="36"/>
      <c r="O13" s="36"/>
      <c r="P13" s="36"/>
    </row>
    <row r="14" spans="1:16" ht="31.5" x14ac:dyDescent="0.2">
      <c r="A14" s="30" t="s">
        <v>39</v>
      </c>
      <c r="B14" s="28" t="s">
        <v>25</v>
      </c>
      <c r="C14" s="34">
        <v>1569800.7</v>
      </c>
      <c r="D14" s="34">
        <v>1569800.7</v>
      </c>
      <c r="E14" s="34">
        <v>1525634.1</v>
      </c>
      <c r="F14" s="34">
        <f t="shared" si="0"/>
        <v>97.186483609033942</v>
      </c>
      <c r="G14" s="32"/>
      <c r="H14" s="34"/>
      <c r="I14" s="36"/>
      <c r="J14" s="38"/>
      <c r="K14" s="36"/>
      <c r="L14" s="36"/>
      <c r="M14" s="36"/>
      <c r="N14" s="36"/>
      <c r="O14" s="36"/>
      <c r="P14" s="36"/>
    </row>
    <row r="15" spans="1:16" x14ac:dyDescent="0.2">
      <c r="A15" s="30" t="s">
        <v>40</v>
      </c>
      <c r="B15" s="28" t="s">
        <v>26</v>
      </c>
      <c r="C15" s="34">
        <v>7712311.2999999998</v>
      </c>
      <c r="D15" s="34">
        <v>7712311.2999999998</v>
      </c>
      <c r="E15" s="34">
        <v>7702024.9000000004</v>
      </c>
      <c r="F15" s="34">
        <f t="shared" si="0"/>
        <v>99.86662364108669</v>
      </c>
      <c r="G15" s="32"/>
      <c r="H15" s="34"/>
      <c r="I15" s="36"/>
      <c r="J15" s="38"/>
      <c r="K15" s="36"/>
      <c r="L15" s="36"/>
      <c r="M15" s="36"/>
      <c r="N15" s="36"/>
      <c r="O15" s="36"/>
      <c r="P15" s="36"/>
    </row>
    <row r="16" spans="1:16" x14ac:dyDescent="0.2">
      <c r="A16" s="30" t="s">
        <v>41</v>
      </c>
      <c r="B16" s="28" t="s">
        <v>27</v>
      </c>
      <c r="C16" s="34">
        <v>25550470.899999999</v>
      </c>
      <c r="D16" s="34">
        <v>25485987.5</v>
      </c>
      <c r="E16" s="34">
        <v>25418357.899999999</v>
      </c>
      <c r="F16" s="34">
        <f t="shared" si="0"/>
        <v>99.734640064466788</v>
      </c>
      <c r="G16" s="32"/>
      <c r="H16" s="34"/>
      <c r="I16" s="36"/>
      <c r="J16" s="38"/>
      <c r="K16" s="36"/>
      <c r="L16" s="36"/>
      <c r="M16" s="36"/>
      <c r="N16" s="36"/>
      <c r="O16" s="36"/>
      <c r="P16" s="36"/>
    </row>
    <row r="17" spans="1:16" ht="31.5" x14ac:dyDescent="0.25">
      <c r="A17" s="32" t="s">
        <v>42</v>
      </c>
      <c r="B17" s="29" t="s">
        <v>28</v>
      </c>
      <c r="C17" s="34">
        <v>486392.9</v>
      </c>
      <c r="D17" s="54">
        <v>486392.9</v>
      </c>
      <c r="E17" s="54">
        <v>477466.4</v>
      </c>
      <c r="F17" s="34">
        <f t="shared" si="0"/>
        <v>98.164755283228843</v>
      </c>
      <c r="G17" s="34"/>
      <c r="H17" s="34"/>
      <c r="I17" s="36"/>
      <c r="J17" s="38"/>
      <c r="K17" s="36"/>
      <c r="L17" s="36"/>
      <c r="M17" s="36"/>
      <c r="N17" s="36"/>
      <c r="O17" s="36"/>
      <c r="P17" s="36"/>
    </row>
    <row r="18" spans="1:16" x14ac:dyDescent="0.25">
      <c r="A18" s="32" t="s">
        <v>43</v>
      </c>
      <c r="B18" s="29" t="s">
        <v>29</v>
      </c>
      <c r="C18" s="34">
        <v>24469.1</v>
      </c>
      <c r="D18" s="54">
        <v>24469.1</v>
      </c>
      <c r="E18" s="54">
        <v>22303.1</v>
      </c>
      <c r="F18" s="34">
        <f t="shared" si="0"/>
        <v>91.148019338676121</v>
      </c>
      <c r="G18" s="34"/>
      <c r="H18" s="34"/>
      <c r="I18" s="36"/>
      <c r="J18" s="38"/>
      <c r="K18" s="36"/>
      <c r="L18" s="36"/>
      <c r="M18" s="36"/>
      <c r="N18" s="36"/>
      <c r="O18" s="36"/>
      <c r="P18" s="36"/>
    </row>
    <row r="19" spans="1:16" x14ac:dyDescent="0.25">
      <c r="A19" s="32" t="s">
        <v>44</v>
      </c>
      <c r="B19" s="29" t="s">
        <v>30</v>
      </c>
      <c r="C19" s="34">
        <v>3136826.5</v>
      </c>
      <c r="D19" s="54">
        <v>3136826.5</v>
      </c>
      <c r="E19" s="54">
        <v>3116293.7</v>
      </c>
      <c r="F19" s="34">
        <f t="shared" si="0"/>
        <v>99.345427616095449</v>
      </c>
      <c r="G19" s="34"/>
      <c r="H19" s="34"/>
      <c r="I19" s="36"/>
      <c r="J19" s="38"/>
      <c r="K19" s="36"/>
      <c r="L19" s="36"/>
      <c r="M19" s="36"/>
      <c r="N19" s="36"/>
      <c r="O19" s="36"/>
      <c r="P19" s="36"/>
    </row>
    <row r="20" spans="1:16" x14ac:dyDescent="0.25">
      <c r="A20" s="32" t="s">
        <v>45</v>
      </c>
      <c r="B20" s="29" t="s">
        <v>31</v>
      </c>
      <c r="C20" s="34">
        <v>2000</v>
      </c>
      <c r="D20" s="54">
        <v>2000</v>
      </c>
      <c r="E20" s="54">
        <v>2000</v>
      </c>
      <c r="F20" s="34">
        <f t="shared" si="0"/>
        <v>100</v>
      </c>
      <c r="G20" s="34"/>
      <c r="H20" s="34"/>
      <c r="I20" s="36"/>
      <c r="J20" s="38"/>
      <c r="K20" s="36"/>
      <c r="L20" s="36"/>
      <c r="M20" s="36"/>
      <c r="N20" s="36"/>
      <c r="O20" s="36"/>
      <c r="P20" s="36"/>
    </row>
    <row r="21" spans="1:16" x14ac:dyDescent="0.25">
      <c r="A21" s="32" t="s">
        <v>46</v>
      </c>
      <c r="B21" s="29" t="s">
        <v>32</v>
      </c>
      <c r="C21" s="34">
        <v>7311.9</v>
      </c>
      <c r="D21" s="54">
        <v>7311.9</v>
      </c>
      <c r="E21" s="54">
        <v>6080.7</v>
      </c>
      <c r="F21" s="34">
        <f t="shared" si="0"/>
        <v>83.161695318590247</v>
      </c>
      <c r="G21" s="34"/>
      <c r="H21" s="34"/>
      <c r="I21" s="36"/>
      <c r="J21" s="38"/>
      <c r="K21" s="36"/>
      <c r="L21" s="36"/>
      <c r="M21" s="36"/>
      <c r="N21" s="36"/>
      <c r="O21" s="36"/>
      <c r="P21" s="36"/>
    </row>
    <row r="22" spans="1:16" ht="31.5" x14ac:dyDescent="0.25">
      <c r="A22" s="32" t="s">
        <v>47</v>
      </c>
      <c r="B22" s="29" t="s">
        <v>33</v>
      </c>
      <c r="C22" s="34">
        <v>4374.3999999999996</v>
      </c>
      <c r="D22" s="54">
        <v>4374.3999999999996</v>
      </c>
      <c r="E22" s="54">
        <v>733.8</v>
      </c>
      <c r="F22" s="34">
        <f t="shared" si="0"/>
        <v>16.774871982443308</v>
      </c>
      <c r="G22" s="34"/>
      <c r="H22" s="34"/>
      <c r="I22" s="36"/>
      <c r="J22" s="38"/>
      <c r="K22" s="36"/>
      <c r="L22" s="36"/>
      <c r="M22" s="36"/>
      <c r="N22" s="36"/>
      <c r="O22" s="36"/>
      <c r="P22" s="36"/>
    </row>
    <row r="23" spans="1:16" x14ac:dyDescent="0.25">
      <c r="A23" s="32" t="s">
        <v>48</v>
      </c>
      <c r="B23" s="29" t="s">
        <v>34</v>
      </c>
      <c r="C23" s="34">
        <v>26399.200000000001</v>
      </c>
      <c r="D23" s="54">
        <v>26399.200000000001</v>
      </c>
      <c r="E23" s="54">
        <v>24732.5</v>
      </c>
      <c r="F23" s="34">
        <f t="shared" si="0"/>
        <v>93.686551107609318</v>
      </c>
      <c r="G23" s="34"/>
      <c r="H23" s="34"/>
      <c r="I23" s="36"/>
      <c r="J23" s="38"/>
      <c r="K23" s="36"/>
      <c r="L23" s="36"/>
      <c r="M23" s="36"/>
      <c r="N23" s="36"/>
      <c r="O23" s="36"/>
      <c r="P23" s="36"/>
    </row>
    <row r="24" spans="1:16" x14ac:dyDescent="0.25">
      <c r="A24" s="10" t="s">
        <v>466</v>
      </c>
      <c r="B24" s="11" t="s">
        <v>460</v>
      </c>
      <c r="C24" s="34"/>
      <c r="D24" s="54"/>
      <c r="E24" s="54"/>
      <c r="F24" s="34">
        <f t="shared" si="0"/>
        <v>0</v>
      </c>
      <c r="G24" s="23">
        <v>7689062.9000000004</v>
      </c>
      <c r="H24" s="34">
        <f t="shared" ref="H24:H30" si="1">E24/G24*100</f>
        <v>0</v>
      </c>
      <c r="I24" s="36"/>
      <c r="J24" s="38"/>
      <c r="K24" s="36"/>
      <c r="L24" s="36"/>
      <c r="M24" s="36"/>
      <c r="N24" s="36"/>
      <c r="O24" s="36"/>
      <c r="P24" s="36"/>
    </row>
    <row r="25" spans="1:16" x14ac:dyDescent="0.25">
      <c r="A25" s="10" t="s">
        <v>467</v>
      </c>
      <c r="B25" s="11" t="s">
        <v>461</v>
      </c>
      <c r="C25" s="34"/>
      <c r="D25" s="54"/>
      <c r="E25" s="54"/>
      <c r="F25" s="34">
        <f t="shared" si="0"/>
        <v>0</v>
      </c>
      <c r="G25" s="23">
        <v>27197007.399999999</v>
      </c>
      <c r="H25" s="34">
        <f t="shared" si="1"/>
        <v>0</v>
      </c>
      <c r="I25" s="36"/>
      <c r="J25" s="38"/>
      <c r="K25" s="36"/>
      <c r="L25" s="36"/>
      <c r="M25" s="36"/>
      <c r="N25" s="36"/>
      <c r="O25" s="36"/>
      <c r="P25" s="36"/>
    </row>
    <row r="26" spans="1:16" x14ac:dyDescent="0.25">
      <c r="A26" s="10" t="s">
        <v>468</v>
      </c>
      <c r="B26" s="11" t="s">
        <v>462</v>
      </c>
      <c r="C26" s="34"/>
      <c r="D26" s="54"/>
      <c r="E26" s="54"/>
      <c r="F26" s="34">
        <f t="shared" si="0"/>
        <v>0</v>
      </c>
      <c r="G26" s="23">
        <v>17032.5</v>
      </c>
      <c r="H26" s="34">
        <f t="shared" si="1"/>
        <v>0</v>
      </c>
      <c r="I26" s="36"/>
      <c r="J26" s="38"/>
      <c r="K26" s="36"/>
      <c r="L26" s="36"/>
      <c r="M26" s="36"/>
      <c r="N26" s="36"/>
      <c r="O26" s="36"/>
      <c r="P26" s="36"/>
    </row>
    <row r="27" spans="1:16" x14ac:dyDescent="0.25">
      <c r="A27" s="10" t="s">
        <v>469</v>
      </c>
      <c r="B27" s="11" t="s">
        <v>463</v>
      </c>
      <c r="C27" s="34"/>
      <c r="D27" s="54"/>
      <c r="E27" s="54"/>
      <c r="F27" s="34">
        <f t="shared" si="0"/>
        <v>0</v>
      </c>
      <c r="G27" s="23">
        <v>2920641.12</v>
      </c>
      <c r="H27" s="34">
        <f t="shared" si="1"/>
        <v>0</v>
      </c>
      <c r="I27" s="36"/>
      <c r="J27" s="38"/>
      <c r="K27" s="36"/>
      <c r="L27" s="36"/>
      <c r="M27" s="36"/>
      <c r="N27" s="36"/>
      <c r="O27" s="36"/>
      <c r="P27" s="36"/>
    </row>
    <row r="28" spans="1:16" x14ac:dyDescent="0.25">
      <c r="A28" s="10" t="s">
        <v>470</v>
      </c>
      <c r="B28" s="11" t="s">
        <v>464</v>
      </c>
      <c r="C28" s="34"/>
      <c r="D28" s="54"/>
      <c r="E28" s="54"/>
      <c r="F28" s="34">
        <f t="shared" si="0"/>
        <v>0</v>
      </c>
      <c r="G28" s="23">
        <v>1023533.9</v>
      </c>
      <c r="H28" s="34">
        <f t="shared" si="1"/>
        <v>0</v>
      </c>
      <c r="I28" s="36"/>
      <c r="J28" s="38"/>
      <c r="K28" s="36"/>
      <c r="L28" s="36"/>
      <c r="M28" s="36"/>
      <c r="N28" s="36"/>
      <c r="O28" s="36"/>
      <c r="P28" s="36"/>
    </row>
    <row r="29" spans="1:16" x14ac:dyDescent="0.25">
      <c r="A29" s="10" t="s">
        <v>550</v>
      </c>
      <c r="B29" s="11" t="s">
        <v>547</v>
      </c>
      <c r="C29" s="34"/>
      <c r="D29" s="54"/>
      <c r="E29" s="54"/>
      <c r="F29" s="34"/>
      <c r="G29" s="23">
        <v>1800</v>
      </c>
      <c r="H29" s="34"/>
      <c r="I29" s="36"/>
      <c r="J29" s="38"/>
      <c r="K29" s="36"/>
      <c r="L29" s="36"/>
      <c r="M29" s="36"/>
      <c r="N29" s="36"/>
      <c r="O29" s="36"/>
      <c r="P29" s="36"/>
    </row>
    <row r="30" spans="1:16" x14ac:dyDescent="0.25">
      <c r="A30" s="10" t="s">
        <v>471</v>
      </c>
      <c r="B30" s="11" t="s">
        <v>465</v>
      </c>
      <c r="C30" s="34"/>
      <c r="D30" s="54"/>
      <c r="E30" s="54"/>
      <c r="F30" s="34">
        <f t="shared" si="0"/>
        <v>0</v>
      </c>
      <c r="G30" s="23">
        <v>182832.6</v>
      </c>
      <c r="H30" s="34">
        <f t="shared" si="1"/>
        <v>0</v>
      </c>
      <c r="I30" s="36"/>
      <c r="J30" s="38"/>
      <c r="K30" s="36"/>
      <c r="L30" s="36"/>
      <c r="M30" s="36"/>
      <c r="N30" s="36"/>
      <c r="O30" s="36"/>
      <c r="P30" s="36"/>
    </row>
    <row r="31" spans="1:16" s="20" customFormat="1" ht="31.5" x14ac:dyDescent="0.2">
      <c r="A31" s="9">
        <v>5200000000</v>
      </c>
      <c r="B31" s="12" t="s">
        <v>49</v>
      </c>
      <c r="C31" s="22">
        <f>SUM(C32:C49)</f>
        <v>21570390.499999996</v>
      </c>
      <c r="D31" s="22">
        <f>SUM(D32:D49)</f>
        <v>21533764.499999996</v>
      </c>
      <c r="E31" s="22">
        <f>SUM(E32:E49)</f>
        <v>21348597.699999996</v>
      </c>
      <c r="F31" s="22">
        <f t="shared" si="0"/>
        <v>99.140109477838863</v>
      </c>
      <c r="G31" s="22">
        <f>SUM(G32:G49)</f>
        <v>23946706.299999997</v>
      </c>
      <c r="H31" s="22">
        <f t="shared" ref="H31:H97" si="2">E31/G31*100</f>
        <v>89.150455317523139</v>
      </c>
      <c r="I31" s="51"/>
      <c r="J31" s="38"/>
    </row>
    <row r="32" spans="1:16" x14ac:dyDescent="0.2">
      <c r="A32" s="30">
        <v>5210000000</v>
      </c>
      <c r="B32" s="31" t="s">
        <v>396</v>
      </c>
      <c r="C32" s="34"/>
      <c r="D32" s="34"/>
      <c r="E32" s="34"/>
      <c r="F32" s="34">
        <f t="shared" si="0"/>
        <v>0</v>
      </c>
      <c r="G32" s="34">
        <v>15330387.9</v>
      </c>
      <c r="H32" s="34">
        <f t="shared" si="2"/>
        <v>0</v>
      </c>
      <c r="J32" s="42"/>
    </row>
    <row r="33" spans="1:10" s="3" customFormat="1" ht="31.5" x14ac:dyDescent="0.2">
      <c r="A33" s="30" t="s">
        <v>59</v>
      </c>
      <c r="B33" s="31" t="s">
        <v>56</v>
      </c>
      <c r="C33" s="34">
        <v>318212.90000000002</v>
      </c>
      <c r="D33" s="34">
        <v>318212.90000000002</v>
      </c>
      <c r="E33" s="34">
        <v>318211.3</v>
      </c>
      <c r="F33" s="34">
        <f t="shared" si="0"/>
        <v>99.999497191974299</v>
      </c>
      <c r="G33" s="34"/>
      <c r="H33" s="34"/>
      <c r="J33" s="38"/>
    </row>
    <row r="34" spans="1:10" s="3" customFormat="1" x14ac:dyDescent="0.2">
      <c r="A34" s="30" t="s">
        <v>60</v>
      </c>
      <c r="B34" s="31" t="s">
        <v>57</v>
      </c>
      <c r="C34" s="34">
        <v>724122.1</v>
      </c>
      <c r="D34" s="34">
        <v>724122.1</v>
      </c>
      <c r="E34" s="34">
        <v>722823.6</v>
      </c>
      <c r="F34" s="34">
        <f t="shared" si="0"/>
        <v>99.820679413043749</v>
      </c>
      <c r="G34" s="34"/>
      <c r="H34" s="34"/>
      <c r="J34" s="38"/>
    </row>
    <row r="35" spans="1:10" s="3" customFormat="1" ht="31.5" x14ac:dyDescent="0.2">
      <c r="A35" s="30" t="s">
        <v>61</v>
      </c>
      <c r="B35" s="31" t="s">
        <v>58</v>
      </c>
      <c r="C35" s="34">
        <v>384228.1</v>
      </c>
      <c r="D35" s="34">
        <v>384228.1</v>
      </c>
      <c r="E35" s="34">
        <v>343418.2</v>
      </c>
      <c r="F35" s="34">
        <f t="shared" si="0"/>
        <v>89.378731019412697</v>
      </c>
      <c r="G35" s="34"/>
      <c r="H35" s="34"/>
      <c r="J35" s="38"/>
    </row>
    <row r="36" spans="1:10" s="3" customFormat="1" x14ac:dyDescent="0.2">
      <c r="A36" s="10">
        <v>5220000000</v>
      </c>
      <c r="B36" s="11" t="s">
        <v>397</v>
      </c>
      <c r="C36" s="34"/>
      <c r="D36" s="34"/>
      <c r="E36" s="34"/>
      <c r="F36" s="34">
        <f t="shared" si="0"/>
        <v>0</v>
      </c>
      <c r="G36" s="34">
        <v>7685022.7999999998</v>
      </c>
      <c r="H36" s="34">
        <f t="shared" si="2"/>
        <v>0</v>
      </c>
      <c r="J36" s="38"/>
    </row>
    <row r="37" spans="1:10" s="3" customFormat="1" x14ac:dyDescent="0.2">
      <c r="A37" s="10">
        <v>5230000000</v>
      </c>
      <c r="B37" s="11" t="s">
        <v>398</v>
      </c>
      <c r="C37" s="34"/>
      <c r="D37" s="34"/>
      <c r="E37" s="34"/>
      <c r="F37" s="34">
        <f t="shared" si="0"/>
        <v>0</v>
      </c>
      <c r="G37" s="34">
        <v>641900</v>
      </c>
      <c r="H37" s="34">
        <f t="shared" si="2"/>
        <v>0</v>
      </c>
      <c r="J37" s="38"/>
    </row>
    <row r="38" spans="1:10" s="3" customFormat="1" x14ac:dyDescent="0.2">
      <c r="A38" s="30" t="s">
        <v>71</v>
      </c>
      <c r="B38" s="31" t="s">
        <v>62</v>
      </c>
      <c r="C38" s="34">
        <v>2715557.5</v>
      </c>
      <c r="D38" s="34">
        <v>2715557.5</v>
      </c>
      <c r="E38" s="34">
        <v>2705032.8</v>
      </c>
      <c r="F38" s="34">
        <f t="shared" si="0"/>
        <v>99.61242949191832</v>
      </c>
      <c r="G38" s="34"/>
      <c r="H38" s="34"/>
      <c r="J38" s="38"/>
    </row>
    <row r="39" spans="1:10" s="3" customFormat="1" x14ac:dyDescent="0.2">
      <c r="A39" s="30" t="s">
        <v>72</v>
      </c>
      <c r="B39" s="31" t="s">
        <v>63</v>
      </c>
      <c r="C39" s="34">
        <v>8034000.7000000002</v>
      </c>
      <c r="D39" s="34">
        <v>7997374.7000000002</v>
      </c>
      <c r="E39" s="34">
        <v>7895953.5</v>
      </c>
      <c r="F39" s="34">
        <f t="shared" si="0"/>
        <v>98.731818830496962</v>
      </c>
      <c r="G39" s="34"/>
      <c r="H39" s="34"/>
      <c r="J39" s="38"/>
    </row>
    <row r="40" spans="1:10" s="3" customFormat="1" ht="31.5" x14ac:dyDescent="0.2">
      <c r="A40" s="30" t="s">
        <v>73</v>
      </c>
      <c r="B40" s="31" t="s">
        <v>64</v>
      </c>
      <c r="C40" s="34">
        <v>914222.6</v>
      </c>
      <c r="D40" s="34">
        <v>914222.6</v>
      </c>
      <c r="E40" s="34">
        <v>890534.40000000002</v>
      </c>
      <c r="F40" s="34">
        <f t="shared" si="0"/>
        <v>97.408924259802802</v>
      </c>
      <c r="G40" s="34"/>
      <c r="H40" s="34"/>
      <c r="J40" s="38"/>
    </row>
    <row r="41" spans="1:10" s="3" customFormat="1" x14ac:dyDescent="0.2">
      <c r="A41" s="30" t="s">
        <v>74</v>
      </c>
      <c r="B41" s="31" t="s">
        <v>65</v>
      </c>
      <c r="C41" s="34">
        <v>7925165.5</v>
      </c>
      <c r="D41" s="34">
        <v>7925165.5</v>
      </c>
      <c r="E41" s="34">
        <v>7924791.2999999998</v>
      </c>
      <c r="F41" s="34">
        <f t="shared" si="0"/>
        <v>99.995278332042403</v>
      </c>
      <c r="G41" s="34"/>
      <c r="H41" s="34"/>
      <c r="J41" s="38"/>
    </row>
    <row r="42" spans="1:10" s="3" customFormat="1" ht="31.5" x14ac:dyDescent="0.2">
      <c r="A42" s="30" t="s">
        <v>75</v>
      </c>
      <c r="B42" s="31" t="s">
        <v>66</v>
      </c>
      <c r="C42" s="34">
        <v>44276.7</v>
      </c>
      <c r="D42" s="34">
        <v>44276.7</v>
      </c>
      <c r="E42" s="34">
        <v>44276.7</v>
      </c>
      <c r="F42" s="34">
        <f t="shared" si="0"/>
        <v>100</v>
      </c>
      <c r="G42" s="34"/>
      <c r="H42" s="34"/>
      <c r="J42" s="38"/>
    </row>
    <row r="43" spans="1:10" ht="31.5" x14ac:dyDescent="0.2">
      <c r="A43" s="10" t="s">
        <v>76</v>
      </c>
      <c r="B43" s="11" t="s">
        <v>541</v>
      </c>
      <c r="C43" s="47">
        <v>66690.399999999994</v>
      </c>
      <c r="D43" s="47">
        <v>66690.399999999994</v>
      </c>
      <c r="E43" s="34">
        <v>66690.399999999994</v>
      </c>
      <c r="F43" s="34">
        <f t="shared" si="0"/>
        <v>100</v>
      </c>
      <c r="G43" s="34"/>
      <c r="H43" s="34"/>
      <c r="J43" s="38"/>
    </row>
    <row r="44" spans="1:10" x14ac:dyDescent="0.2">
      <c r="A44" s="10" t="s">
        <v>77</v>
      </c>
      <c r="B44" s="11" t="s">
        <v>67</v>
      </c>
      <c r="C44" s="47">
        <v>334449.3</v>
      </c>
      <c r="D44" s="34">
        <v>334449.3</v>
      </c>
      <c r="E44" s="34">
        <v>333572.8</v>
      </c>
      <c r="F44" s="34">
        <f t="shared" si="0"/>
        <v>99.737927392881375</v>
      </c>
      <c r="G44" s="34"/>
      <c r="H44" s="34"/>
      <c r="J44" s="38"/>
    </row>
    <row r="45" spans="1:10" x14ac:dyDescent="0.2">
      <c r="A45" s="10" t="s">
        <v>78</v>
      </c>
      <c r="B45" s="11" t="s">
        <v>68</v>
      </c>
      <c r="C45" s="47">
        <v>37697.5</v>
      </c>
      <c r="D45" s="47">
        <v>37697.5</v>
      </c>
      <c r="E45" s="34">
        <v>37623.4</v>
      </c>
      <c r="F45" s="34">
        <f t="shared" si="0"/>
        <v>99.803435241063738</v>
      </c>
      <c r="G45" s="34"/>
      <c r="H45" s="34"/>
      <c r="J45" s="38"/>
    </row>
    <row r="46" spans="1:10" x14ac:dyDescent="0.2">
      <c r="A46" s="10" t="s">
        <v>79</v>
      </c>
      <c r="B46" s="11" t="s">
        <v>69</v>
      </c>
      <c r="C46" s="47">
        <v>9679.5</v>
      </c>
      <c r="D46" s="34">
        <v>9679.5</v>
      </c>
      <c r="E46" s="34">
        <v>3581.6</v>
      </c>
      <c r="F46" s="34">
        <f t="shared" si="0"/>
        <v>37.001911255746677</v>
      </c>
      <c r="G46" s="34"/>
      <c r="H46" s="34"/>
      <c r="J46" s="38"/>
    </row>
    <row r="47" spans="1:10" ht="31.5" x14ac:dyDescent="0.2">
      <c r="A47" s="10" t="s">
        <v>80</v>
      </c>
      <c r="B47" s="11" t="s">
        <v>70</v>
      </c>
      <c r="C47" s="47">
        <v>62087.7</v>
      </c>
      <c r="D47" s="34">
        <v>62087.7</v>
      </c>
      <c r="E47" s="34">
        <v>62087.7</v>
      </c>
      <c r="F47" s="34">
        <f t="shared" si="0"/>
        <v>100</v>
      </c>
      <c r="G47" s="34"/>
      <c r="H47" s="34"/>
      <c r="J47" s="38"/>
    </row>
    <row r="48" spans="1:10" x14ac:dyDescent="0.2">
      <c r="A48" s="10">
        <v>5240000000</v>
      </c>
      <c r="B48" s="11" t="s">
        <v>399</v>
      </c>
      <c r="C48" s="47"/>
      <c r="D48" s="34"/>
      <c r="E48" s="34"/>
      <c r="F48" s="34">
        <f t="shared" si="0"/>
        <v>0</v>
      </c>
      <c r="G48" s="34">
        <v>245963.2</v>
      </c>
      <c r="H48" s="34"/>
      <c r="J48" s="38"/>
    </row>
    <row r="49" spans="1:10" ht="31.5" x14ac:dyDescent="0.2">
      <c r="A49" s="10">
        <v>5250000000</v>
      </c>
      <c r="B49" s="11" t="s">
        <v>505</v>
      </c>
      <c r="C49" s="47"/>
      <c r="D49" s="34"/>
      <c r="E49" s="34"/>
      <c r="F49" s="34">
        <f t="shared" si="0"/>
        <v>0</v>
      </c>
      <c r="G49" s="34">
        <v>43432.4</v>
      </c>
      <c r="H49" s="34">
        <f t="shared" si="2"/>
        <v>0</v>
      </c>
      <c r="J49" s="38"/>
    </row>
    <row r="50" spans="1:10" ht="47.25" x14ac:dyDescent="0.2">
      <c r="A50" s="13" t="s">
        <v>481</v>
      </c>
      <c r="B50" s="12" t="s">
        <v>9</v>
      </c>
      <c r="C50" s="48">
        <f>SUM(C51:C77)</f>
        <v>13173469</v>
      </c>
      <c r="D50" s="48">
        <f>SUM(D51:D77)</f>
        <v>13135896.300000001</v>
      </c>
      <c r="E50" s="48">
        <f>SUM(E51:E77)</f>
        <v>11474962.799999999</v>
      </c>
      <c r="F50" s="22">
        <f t="shared" si="0"/>
        <v>87.355765742456398</v>
      </c>
      <c r="G50" s="22">
        <f>SUM(G51:G77)</f>
        <v>19265347</v>
      </c>
      <c r="H50" s="22">
        <f t="shared" si="2"/>
        <v>59.562710186325731</v>
      </c>
      <c r="I50" s="52"/>
      <c r="J50" s="38"/>
    </row>
    <row r="51" spans="1:10" ht="31.5" x14ac:dyDescent="0.2">
      <c r="A51" s="10" t="s">
        <v>81</v>
      </c>
      <c r="B51" s="11" t="s">
        <v>87</v>
      </c>
      <c r="C51" s="47">
        <v>2101655</v>
      </c>
      <c r="D51" s="34">
        <v>2101655</v>
      </c>
      <c r="E51" s="34">
        <v>2017007.9</v>
      </c>
      <c r="F51" s="34">
        <f t="shared" si="0"/>
        <v>95.972359878286397</v>
      </c>
      <c r="G51" s="24"/>
      <c r="H51" s="34"/>
      <c r="J51" s="38"/>
    </row>
    <row r="52" spans="1:10" x14ac:dyDescent="0.2">
      <c r="A52" s="10" t="s">
        <v>82</v>
      </c>
      <c r="B52" s="11" t="s">
        <v>88</v>
      </c>
      <c r="C52" s="47">
        <v>211021</v>
      </c>
      <c r="D52" s="47">
        <v>211021</v>
      </c>
      <c r="E52" s="34">
        <v>205184</v>
      </c>
      <c r="F52" s="34">
        <f t="shared" si="0"/>
        <v>97.233924585704742</v>
      </c>
      <c r="G52" s="24"/>
      <c r="H52" s="34"/>
      <c r="J52" s="38"/>
    </row>
    <row r="53" spans="1:10" x14ac:dyDescent="0.2">
      <c r="A53" s="10" t="s">
        <v>83</v>
      </c>
      <c r="B53" s="11" t="s">
        <v>89</v>
      </c>
      <c r="C53" s="47">
        <v>882430.5</v>
      </c>
      <c r="D53" s="34">
        <v>882430.5</v>
      </c>
      <c r="E53" s="34">
        <v>754186.3</v>
      </c>
      <c r="F53" s="34">
        <f t="shared" si="0"/>
        <v>85.466934789765318</v>
      </c>
      <c r="G53" s="24"/>
      <c r="H53" s="34"/>
      <c r="J53" s="38"/>
    </row>
    <row r="54" spans="1:10" x14ac:dyDescent="0.2">
      <c r="A54" s="10" t="s">
        <v>84</v>
      </c>
      <c r="B54" s="11" t="s">
        <v>90</v>
      </c>
      <c r="C54" s="47">
        <v>583743.6</v>
      </c>
      <c r="D54" s="34">
        <v>583743.6</v>
      </c>
      <c r="E54" s="34">
        <v>570250.30000000005</v>
      </c>
      <c r="F54" s="34">
        <f t="shared" si="0"/>
        <v>97.688488576148856</v>
      </c>
      <c r="G54" s="24"/>
      <c r="H54" s="34"/>
      <c r="J54" s="38"/>
    </row>
    <row r="55" spans="1:10" ht="31.5" x14ac:dyDescent="0.2">
      <c r="A55" s="10" t="s">
        <v>85</v>
      </c>
      <c r="B55" s="11" t="s">
        <v>91</v>
      </c>
      <c r="C55" s="47">
        <v>2481098.2999999998</v>
      </c>
      <c r="D55" s="34">
        <v>2481098.2999999998</v>
      </c>
      <c r="E55" s="34">
        <v>2480444.7999999998</v>
      </c>
      <c r="F55" s="34">
        <f t="shared" si="0"/>
        <v>99.973660858177197</v>
      </c>
      <c r="G55" s="24"/>
      <c r="H55" s="34"/>
      <c r="J55" s="38"/>
    </row>
    <row r="56" spans="1:10" x14ac:dyDescent="0.2">
      <c r="A56" s="10" t="s">
        <v>86</v>
      </c>
      <c r="B56" s="11" t="s">
        <v>92</v>
      </c>
      <c r="C56" s="47">
        <v>477865.9</v>
      </c>
      <c r="D56" s="47">
        <v>477865.9</v>
      </c>
      <c r="E56" s="34">
        <v>409462.8</v>
      </c>
      <c r="F56" s="34">
        <f t="shared" si="0"/>
        <v>85.685712246887675</v>
      </c>
      <c r="G56" s="24"/>
      <c r="H56" s="34"/>
      <c r="J56" s="38"/>
    </row>
    <row r="57" spans="1:10" ht="31.5" x14ac:dyDescent="0.2">
      <c r="A57" s="10" t="s">
        <v>93</v>
      </c>
      <c r="B57" s="11" t="s">
        <v>102</v>
      </c>
      <c r="C57" s="47">
        <v>102036</v>
      </c>
      <c r="D57" s="47">
        <v>102036</v>
      </c>
      <c r="E57" s="34">
        <v>99998.7</v>
      </c>
      <c r="F57" s="34">
        <f t="shared" si="0"/>
        <v>98.003351758202982</v>
      </c>
      <c r="G57" s="24"/>
      <c r="H57" s="34"/>
      <c r="J57" s="38"/>
    </row>
    <row r="58" spans="1:10" ht="31.5" x14ac:dyDescent="0.2">
      <c r="A58" s="10" t="s">
        <v>94</v>
      </c>
      <c r="B58" s="11" t="s">
        <v>103</v>
      </c>
      <c r="C58" s="47">
        <v>765789.2</v>
      </c>
      <c r="D58" s="34">
        <v>765789.2</v>
      </c>
      <c r="E58" s="34">
        <v>758965.2</v>
      </c>
      <c r="F58" s="34">
        <f t="shared" si="0"/>
        <v>99.108893152319197</v>
      </c>
      <c r="G58" s="24"/>
      <c r="H58" s="34"/>
      <c r="J58" s="38"/>
    </row>
    <row r="59" spans="1:10" x14ac:dyDescent="0.2">
      <c r="A59" s="10" t="s">
        <v>95</v>
      </c>
      <c r="B59" s="11" t="s">
        <v>104</v>
      </c>
      <c r="C59" s="47">
        <v>60956.7</v>
      </c>
      <c r="D59" s="47">
        <v>60956.7</v>
      </c>
      <c r="E59" s="34">
        <v>59928.1</v>
      </c>
      <c r="F59" s="34">
        <f t="shared" si="0"/>
        <v>98.312572695044182</v>
      </c>
      <c r="G59" s="24"/>
      <c r="H59" s="34"/>
      <c r="J59" s="38"/>
    </row>
    <row r="60" spans="1:10" ht="31.5" x14ac:dyDescent="0.2">
      <c r="A60" s="10" t="s">
        <v>96</v>
      </c>
      <c r="B60" s="11" t="s">
        <v>105</v>
      </c>
      <c r="C60" s="47">
        <v>4450333.5</v>
      </c>
      <c r="D60" s="34">
        <v>4450333.5</v>
      </c>
      <c r="E60" s="34">
        <v>3136468.8</v>
      </c>
      <c r="F60" s="34">
        <f t="shared" si="0"/>
        <v>70.477163115977703</v>
      </c>
      <c r="G60" s="24"/>
      <c r="H60" s="34"/>
      <c r="J60" s="38"/>
    </row>
    <row r="61" spans="1:10" ht="31.5" x14ac:dyDescent="0.2">
      <c r="A61" s="10" t="s">
        <v>97</v>
      </c>
      <c r="B61" s="11" t="s">
        <v>106</v>
      </c>
      <c r="C61" s="47">
        <v>559717.5</v>
      </c>
      <c r="D61" s="34">
        <v>559717.5</v>
      </c>
      <c r="E61" s="34">
        <v>532917.30000000005</v>
      </c>
      <c r="F61" s="34">
        <f t="shared" si="0"/>
        <v>95.211834541532127</v>
      </c>
      <c r="G61" s="24"/>
      <c r="H61" s="34"/>
      <c r="J61" s="38"/>
    </row>
    <row r="62" spans="1:10" ht="31.5" x14ac:dyDescent="0.2">
      <c r="A62" s="10" t="s">
        <v>98</v>
      </c>
      <c r="B62" s="11" t="s">
        <v>107</v>
      </c>
      <c r="C62" s="47">
        <v>329580.40000000002</v>
      </c>
      <c r="D62" s="34">
        <v>292014.3</v>
      </c>
      <c r="E62" s="34">
        <v>283822.7</v>
      </c>
      <c r="F62" s="34">
        <f t="shared" si="0"/>
        <v>97.19479491244094</v>
      </c>
      <c r="G62" s="24"/>
      <c r="H62" s="34"/>
      <c r="J62" s="38"/>
    </row>
    <row r="63" spans="1:10" ht="31.5" x14ac:dyDescent="0.2">
      <c r="A63" s="10" t="s">
        <v>99</v>
      </c>
      <c r="B63" s="11" t="s">
        <v>108</v>
      </c>
      <c r="C63" s="47">
        <v>15211.5</v>
      </c>
      <c r="D63" s="34">
        <v>15211.5</v>
      </c>
      <c r="E63" s="34">
        <v>15039.5</v>
      </c>
      <c r="F63" s="34">
        <f t="shared" si="0"/>
        <v>98.869276534201106</v>
      </c>
      <c r="G63" s="24"/>
      <c r="H63" s="34"/>
      <c r="J63" s="38"/>
    </row>
    <row r="64" spans="1:10" ht="31.5" x14ac:dyDescent="0.2">
      <c r="A64" s="10" t="s">
        <v>100</v>
      </c>
      <c r="B64" s="11" t="s">
        <v>109</v>
      </c>
      <c r="C64" s="47">
        <v>94882.7</v>
      </c>
      <c r="D64" s="34">
        <v>94876.1</v>
      </c>
      <c r="E64" s="34">
        <v>94836.5</v>
      </c>
      <c r="F64" s="34">
        <f t="shared" si="0"/>
        <v>99.958261353491551</v>
      </c>
      <c r="G64" s="24"/>
      <c r="H64" s="34"/>
      <c r="J64" s="38"/>
    </row>
    <row r="65" spans="1:10" ht="47.25" x14ac:dyDescent="0.2">
      <c r="A65" s="10" t="s">
        <v>101</v>
      </c>
      <c r="B65" s="11" t="s">
        <v>110</v>
      </c>
      <c r="C65" s="47">
        <v>594</v>
      </c>
      <c r="D65" s="34">
        <v>594</v>
      </c>
      <c r="E65" s="34">
        <v>594</v>
      </c>
      <c r="F65" s="34">
        <f t="shared" si="0"/>
        <v>100</v>
      </c>
      <c r="G65" s="24"/>
      <c r="H65" s="34"/>
      <c r="J65" s="38"/>
    </row>
    <row r="66" spans="1:10" ht="31.5" x14ac:dyDescent="0.2">
      <c r="A66" s="10">
        <v>5331000000</v>
      </c>
      <c r="B66" s="11" t="s">
        <v>500</v>
      </c>
      <c r="C66" s="47">
        <v>56553.2</v>
      </c>
      <c r="D66" s="34">
        <v>56553.2</v>
      </c>
      <c r="E66" s="34">
        <v>55855.9</v>
      </c>
      <c r="F66" s="34">
        <f t="shared" si="0"/>
        <v>98.767001690443706</v>
      </c>
      <c r="G66" s="24"/>
      <c r="H66" s="34"/>
      <c r="J66" s="38"/>
    </row>
    <row r="67" spans="1:10" x14ac:dyDescent="0.2">
      <c r="A67" s="10" t="s">
        <v>514</v>
      </c>
      <c r="B67" s="11" t="s">
        <v>482</v>
      </c>
      <c r="C67" s="47"/>
      <c r="D67" s="34"/>
      <c r="E67" s="34"/>
      <c r="F67" s="34">
        <f t="shared" si="0"/>
        <v>0</v>
      </c>
      <c r="G67" s="23">
        <v>2250218.6</v>
      </c>
      <c r="H67" s="34">
        <f t="shared" si="2"/>
        <v>0</v>
      </c>
      <c r="J67" s="38"/>
    </row>
    <row r="68" spans="1:10" x14ac:dyDescent="0.2">
      <c r="A68" s="10" t="s">
        <v>515</v>
      </c>
      <c r="B68" s="11" t="s">
        <v>483</v>
      </c>
      <c r="C68" s="47"/>
      <c r="D68" s="34"/>
      <c r="E68" s="34"/>
      <c r="F68" s="34">
        <f t="shared" si="0"/>
        <v>0</v>
      </c>
      <c r="G68" s="23">
        <v>158527</v>
      </c>
      <c r="H68" s="34">
        <f t="shared" si="2"/>
        <v>0</v>
      </c>
      <c r="J68" s="38"/>
    </row>
    <row r="69" spans="1:10" x14ac:dyDescent="0.2">
      <c r="A69" s="10" t="s">
        <v>516</v>
      </c>
      <c r="B69" s="11" t="s">
        <v>484</v>
      </c>
      <c r="C69" s="47"/>
      <c r="D69" s="34"/>
      <c r="E69" s="34"/>
      <c r="F69" s="34">
        <f t="shared" si="0"/>
        <v>0</v>
      </c>
      <c r="G69" s="23">
        <v>59812.3</v>
      </c>
      <c r="H69" s="34">
        <f t="shared" si="2"/>
        <v>0</v>
      </c>
      <c r="J69" s="38"/>
    </row>
    <row r="70" spans="1:10" ht="31.5" x14ac:dyDescent="0.2">
      <c r="A70" s="10" t="s">
        <v>517</v>
      </c>
      <c r="B70" s="11" t="s">
        <v>485</v>
      </c>
      <c r="C70" s="47"/>
      <c r="D70" s="34"/>
      <c r="E70" s="34"/>
      <c r="F70" s="34">
        <f t="shared" si="0"/>
        <v>0</v>
      </c>
      <c r="G70" s="23">
        <v>3018692.5</v>
      </c>
      <c r="H70" s="34">
        <f t="shared" si="2"/>
        <v>0</v>
      </c>
      <c r="J70" s="38"/>
    </row>
    <row r="71" spans="1:10" ht="31.5" x14ac:dyDescent="0.2">
      <c r="A71" s="10" t="s">
        <v>518</v>
      </c>
      <c r="B71" s="11" t="s">
        <v>486</v>
      </c>
      <c r="C71" s="47"/>
      <c r="D71" s="34"/>
      <c r="E71" s="34"/>
      <c r="F71" s="34">
        <f t="shared" si="0"/>
        <v>0</v>
      </c>
      <c r="G71" s="23">
        <v>629361.5</v>
      </c>
      <c r="H71" s="34">
        <f t="shared" si="2"/>
        <v>0</v>
      </c>
      <c r="J71" s="38"/>
    </row>
    <row r="72" spans="1:10" x14ac:dyDescent="0.2">
      <c r="A72" s="10" t="s">
        <v>519</v>
      </c>
      <c r="B72" s="11" t="s">
        <v>487</v>
      </c>
      <c r="C72" s="47"/>
      <c r="D72" s="34"/>
      <c r="E72" s="34"/>
      <c r="F72" s="34">
        <f t="shared" si="0"/>
        <v>0</v>
      </c>
      <c r="G72" s="23">
        <v>103818.7</v>
      </c>
      <c r="H72" s="34">
        <f t="shared" si="2"/>
        <v>0</v>
      </c>
      <c r="J72" s="38"/>
    </row>
    <row r="73" spans="1:10" ht="31.5" x14ac:dyDescent="0.2">
      <c r="A73" s="10" t="s">
        <v>520</v>
      </c>
      <c r="B73" s="11" t="s">
        <v>488</v>
      </c>
      <c r="C73" s="47"/>
      <c r="D73" s="34"/>
      <c r="E73" s="34"/>
      <c r="F73" s="34">
        <f t="shared" si="0"/>
        <v>0</v>
      </c>
      <c r="G73" s="23">
        <v>422489.9</v>
      </c>
      <c r="H73" s="34">
        <f t="shared" si="2"/>
        <v>0</v>
      </c>
      <c r="J73" s="38"/>
    </row>
    <row r="74" spans="1:10" x14ac:dyDescent="0.2">
      <c r="A74" s="10" t="s">
        <v>521</v>
      </c>
      <c r="B74" s="11" t="s">
        <v>489</v>
      </c>
      <c r="C74" s="47"/>
      <c r="D74" s="34"/>
      <c r="E74" s="34"/>
      <c r="F74" s="34">
        <f t="shared" ref="F74:F139" si="3">IF(E74&gt;0,E74/D74*100,0)</f>
        <v>0</v>
      </c>
      <c r="G74" s="23">
        <v>1082366.8999999999</v>
      </c>
      <c r="H74" s="34">
        <f t="shared" si="2"/>
        <v>0</v>
      </c>
      <c r="J74" s="38"/>
    </row>
    <row r="75" spans="1:10" ht="31.5" x14ac:dyDescent="0.2">
      <c r="A75" s="10" t="s">
        <v>549</v>
      </c>
      <c r="B75" s="11" t="s">
        <v>548</v>
      </c>
      <c r="C75" s="47"/>
      <c r="D75" s="34"/>
      <c r="E75" s="34"/>
      <c r="F75" s="34"/>
      <c r="G75" s="23">
        <v>6253.8</v>
      </c>
      <c r="H75" s="34"/>
      <c r="J75" s="38"/>
    </row>
    <row r="76" spans="1:10" x14ac:dyDescent="0.2">
      <c r="A76" s="10" t="s">
        <v>522</v>
      </c>
      <c r="B76" s="11" t="s">
        <v>490</v>
      </c>
      <c r="C76" s="47"/>
      <c r="D76" s="34"/>
      <c r="E76" s="34"/>
      <c r="F76" s="34">
        <f t="shared" si="3"/>
        <v>0</v>
      </c>
      <c r="G76" s="23">
        <v>11530295</v>
      </c>
      <c r="H76" s="34">
        <f t="shared" si="2"/>
        <v>0</v>
      </c>
      <c r="J76" s="38"/>
    </row>
    <row r="77" spans="1:10" x14ac:dyDescent="0.2">
      <c r="A77" s="10" t="s">
        <v>537</v>
      </c>
      <c r="B77" s="28" t="s">
        <v>536</v>
      </c>
      <c r="C77" s="47"/>
      <c r="D77" s="34"/>
      <c r="E77" s="34"/>
      <c r="F77" s="34"/>
      <c r="G77" s="23">
        <v>3510.8</v>
      </c>
      <c r="H77" s="34"/>
      <c r="J77" s="38"/>
    </row>
    <row r="78" spans="1:10" s="3" customFormat="1" ht="47.25" x14ac:dyDescent="0.2">
      <c r="A78" s="13" t="s">
        <v>472</v>
      </c>
      <c r="B78" s="12" t="s">
        <v>20</v>
      </c>
      <c r="C78" s="22">
        <f>SUM(C79:C95)</f>
        <v>1032287.5999999999</v>
      </c>
      <c r="D78" s="22">
        <f>SUM(D79:D95)</f>
        <v>971774.5</v>
      </c>
      <c r="E78" s="22">
        <f>SUM(E79:E95)</f>
        <v>966660.39999999991</v>
      </c>
      <c r="F78" s="22">
        <f t="shared" si="3"/>
        <v>99.473735933593645</v>
      </c>
      <c r="G78" s="22">
        <f>SUM(G79:G95)</f>
        <v>845439.2</v>
      </c>
      <c r="H78" s="22">
        <f t="shared" si="2"/>
        <v>114.33825164482553</v>
      </c>
      <c r="I78" s="53"/>
      <c r="J78" s="38"/>
    </row>
    <row r="79" spans="1:10" s="3" customFormat="1" ht="31.5" x14ac:dyDescent="0.2">
      <c r="A79" s="30" t="s">
        <v>111</v>
      </c>
      <c r="B79" s="31" t="s">
        <v>120</v>
      </c>
      <c r="C79" s="34">
        <v>3719.7</v>
      </c>
      <c r="D79" s="34">
        <v>3719.7</v>
      </c>
      <c r="E79" s="34">
        <v>3713.1</v>
      </c>
      <c r="F79" s="34">
        <f t="shared" si="3"/>
        <v>99.82256633599485</v>
      </c>
      <c r="G79" s="25"/>
      <c r="H79" s="34"/>
      <c r="J79" s="38"/>
    </row>
    <row r="80" spans="1:10" s="3" customFormat="1" x14ac:dyDescent="0.2">
      <c r="A80" s="30">
        <v>5410200000</v>
      </c>
      <c r="B80" s="31" t="s">
        <v>389</v>
      </c>
      <c r="C80" s="34">
        <v>23500</v>
      </c>
      <c r="D80" s="34">
        <v>23500</v>
      </c>
      <c r="E80" s="34">
        <v>23500</v>
      </c>
      <c r="F80" s="34">
        <f t="shared" si="3"/>
        <v>100</v>
      </c>
      <c r="G80" s="25"/>
      <c r="H80" s="34"/>
      <c r="J80" s="38"/>
    </row>
    <row r="81" spans="1:10" s="3" customFormat="1" x14ac:dyDescent="0.2">
      <c r="A81" s="30" t="s">
        <v>112</v>
      </c>
      <c r="B81" s="31" t="s">
        <v>121</v>
      </c>
      <c r="C81" s="34">
        <v>387311</v>
      </c>
      <c r="D81" s="34">
        <v>387311</v>
      </c>
      <c r="E81" s="34">
        <v>382636.79999999999</v>
      </c>
      <c r="F81" s="34">
        <f t="shared" si="3"/>
        <v>98.793166215263696</v>
      </c>
      <c r="G81" s="25"/>
      <c r="H81" s="34"/>
      <c r="J81" s="38"/>
    </row>
    <row r="82" spans="1:10" s="3" customFormat="1" x14ac:dyDescent="0.2">
      <c r="A82" s="30" t="s">
        <v>113</v>
      </c>
      <c r="B82" s="31" t="s">
        <v>122</v>
      </c>
      <c r="C82" s="34">
        <v>59516.1</v>
      </c>
      <c r="D82" s="34">
        <v>59516.1</v>
      </c>
      <c r="E82" s="34">
        <v>59497.3</v>
      </c>
      <c r="F82" s="34">
        <f t="shared" si="3"/>
        <v>99.968411908710422</v>
      </c>
      <c r="G82" s="25"/>
      <c r="H82" s="34"/>
      <c r="J82" s="38"/>
    </row>
    <row r="83" spans="1:10" s="3" customFormat="1" x14ac:dyDescent="0.2">
      <c r="A83" s="30" t="s">
        <v>114</v>
      </c>
      <c r="B83" s="31" t="s">
        <v>123</v>
      </c>
      <c r="C83" s="34">
        <v>544686.6</v>
      </c>
      <c r="D83" s="34">
        <v>484173.5</v>
      </c>
      <c r="E83" s="34">
        <v>484132.1</v>
      </c>
      <c r="F83" s="34">
        <f t="shared" si="3"/>
        <v>99.9914493461538</v>
      </c>
      <c r="G83" s="25"/>
      <c r="H83" s="34"/>
      <c r="J83" s="38"/>
    </row>
    <row r="84" spans="1:10" s="3" customFormat="1" x14ac:dyDescent="0.2">
      <c r="A84" s="30" t="s">
        <v>115</v>
      </c>
      <c r="B84" s="31" t="s">
        <v>124</v>
      </c>
      <c r="C84" s="34">
        <v>891</v>
      </c>
      <c r="D84" s="34">
        <v>891</v>
      </c>
      <c r="E84" s="34">
        <v>891</v>
      </c>
      <c r="F84" s="34">
        <f t="shared" si="3"/>
        <v>100</v>
      </c>
      <c r="G84" s="25"/>
      <c r="H84" s="34"/>
      <c r="J84" s="38"/>
    </row>
    <row r="85" spans="1:10" s="3" customFormat="1" ht="31.5" x14ac:dyDescent="0.2">
      <c r="A85" s="30" t="s">
        <v>116</v>
      </c>
      <c r="B85" s="31" t="s">
        <v>125</v>
      </c>
      <c r="C85" s="34">
        <v>3530</v>
      </c>
      <c r="D85" s="34">
        <v>3530</v>
      </c>
      <c r="E85" s="34">
        <v>3530</v>
      </c>
      <c r="F85" s="34">
        <f t="shared" si="3"/>
        <v>100</v>
      </c>
      <c r="G85" s="25"/>
      <c r="H85" s="34"/>
      <c r="J85" s="38"/>
    </row>
    <row r="86" spans="1:10" x14ac:dyDescent="0.2">
      <c r="A86" s="10" t="s">
        <v>117</v>
      </c>
      <c r="B86" s="11" t="s">
        <v>126</v>
      </c>
      <c r="C86" s="47">
        <v>2019.5</v>
      </c>
      <c r="D86" s="47">
        <v>2019.5</v>
      </c>
      <c r="E86" s="47">
        <v>1998.7</v>
      </c>
      <c r="F86" s="34">
        <f t="shared" si="3"/>
        <v>98.970042089626148</v>
      </c>
      <c r="G86" s="24"/>
      <c r="H86" s="34"/>
      <c r="J86" s="38"/>
    </row>
    <row r="87" spans="1:10" ht="31.5" x14ac:dyDescent="0.2">
      <c r="A87" s="10" t="s">
        <v>118</v>
      </c>
      <c r="B87" s="11" t="s">
        <v>127</v>
      </c>
      <c r="C87" s="47">
        <v>7047.1</v>
      </c>
      <c r="D87" s="47">
        <v>7047.1</v>
      </c>
      <c r="E87" s="47">
        <v>6694.8</v>
      </c>
      <c r="F87" s="34">
        <f t="shared" si="3"/>
        <v>95.00078046288543</v>
      </c>
      <c r="G87" s="24"/>
      <c r="H87" s="34"/>
      <c r="J87" s="38"/>
    </row>
    <row r="88" spans="1:10" x14ac:dyDescent="0.2">
      <c r="A88" s="10" t="s">
        <v>119</v>
      </c>
      <c r="B88" s="11" t="s">
        <v>128</v>
      </c>
      <c r="C88" s="47">
        <v>66.599999999999994</v>
      </c>
      <c r="D88" s="47">
        <v>66.599999999999994</v>
      </c>
      <c r="E88" s="47">
        <v>66.599999999999994</v>
      </c>
      <c r="F88" s="34">
        <f t="shared" si="3"/>
        <v>100</v>
      </c>
      <c r="G88" s="24"/>
      <c r="H88" s="34"/>
      <c r="J88" s="38"/>
    </row>
    <row r="89" spans="1:10" x14ac:dyDescent="0.2">
      <c r="A89" s="10" t="s">
        <v>477</v>
      </c>
      <c r="B89" s="11" t="s">
        <v>473</v>
      </c>
      <c r="C89" s="47"/>
      <c r="D89" s="47"/>
      <c r="E89" s="47"/>
      <c r="F89" s="34">
        <f t="shared" si="3"/>
        <v>0</v>
      </c>
      <c r="G89" s="23">
        <v>826949.6</v>
      </c>
      <c r="H89" s="34">
        <f t="shared" si="2"/>
        <v>0</v>
      </c>
      <c r="J89" s="38"/>
    </row>
    <row r="90" spans="1:10" x14ac:dyDescent="0.2">
      <c r="A90" s="10" t="s">
        <v>478</v>
      </c>
      <c r="B90" s="11" t="s">
        <v>474</v>
      </c>
      <c r="C90" s="47"/>
      <c r="D90" s="47"/>
      <c r="E90" s="47"/>
      <c r="F90" s="34">
        <f t="shared" si="3"/>
        <v>0</v>
      </c>
      <c r="G90" s="23">
        <v>916.5</v>
      </c>
      <c r="H90" s="34">
        <f t="shared" si="2"/>
        <v>0</v>
      </c>
      <c r="J90" s="38"/>
    </row>
    <row r="91" spans="1:10" ht="31.5" x14ac:dyDescent="0.2">
      <c r="A91" s="10" t="s">
        <v>479</v>
      </c>
      <c r="B91" s="11" t="s">
        <v>475</v>
      </c>
      <c r="C91" s="47"/>
      <c r="D91" s="47"/>
      <c r="E91" s="47"/>
      <c r="F91" s="34">
        <f t="shared" si="3"/>
        <v>0</v>
      </c>
      <c r="G91" s="23">
        <v>4450</v>
      </c>
      <c r="H91" s="34">
        <f t="shared" si="2"/>
        <v>0</v>
      </c>
      <c r="J91" s="38"/>
    </row>
    <row r="92" spans="1:10" x14ac:dyDescent="0.2">
      <c r="A92" s="10" t="s">
        <v>539</v>
      </c>
      <c r="B92" s="28" t="s">
        <v>538</v>
      </c>
      <c r="C92" s="47"/>
      <c r="D92" s="47"/>
      <c r="E92" s="47"/>
      <c r="F92" s="34"/>
      <c r="G92" s="23">
        <v>40.6</v>
      </c>
      <c r="H92" s="34"/>
      <c r="J92" s="38"/>
    </row>
    <row r="93" spans="1:10" x14ac:dyDescent="0.2">
      <c r="A93" s="10" t="s">
        <v>480</v>
      </c>
      <c r="B93" s="11" t="s">
        <v>476</v>
      </c>
      <c r="C93" s="47"/>
      <c r="D93" s="47"/>
      <c r="E93" s="47"/>
      <c r="F93" s="34">
        <f t="shared" si="3"/>
        <v>0</v>
      </c>
      <c r="G93" s="23">
        <v>2047.5</v>
      </c>
      <c r="H93" s="34">
        <f t="shared" si="2"/>
        <v>0</v>
      </c>
      <c r="J93" s="38"/>
    </row>
    <row r="94" spans="1:10" x14ac:dyDescent="0.2">
      <c r="A94" s="10" t="s">
        <v>509</v>
      </c>
      <c r="B94" s="11" t="s">
        <v>506</v>
      </c>
      <c r="C94" s="47"/>
      <c r="D94" s="47"/>
      <c r="E94" s="47"/>
      <c r="F94" s="34">
        <f t="shared" si="3"/>
        <v>0</v>
      </c>
      <c r="G94" s="23">
        <v>1479.9</v>
      </c>
      <c r="H94" s="34"/>
      <c r="J94" s="38"/>
    </row>
    <row r="95" spans="1:10" ht="31.5" x14ac:dyDescent="0.2">
      <c r="A95" s="10" t="s">
        <v>508</v>
      </c>
      <c r="B95" s="11" t="s">
        <v>507</v>
      </c>
      <c r="C95" s="47"/>
      <c r="D95" s="47"/>
      <c r="E95" s="47"/>
      <c r="F95" s="34">
        <f t="shared" si="3"/>
        <v>0</v>
      </c>
      <c r="G95" s="23">
        <v>9555.1</v>
      </c>
      <c r="H95" s="34"/>
      <c r="J95" s="38"/>
    </row>
    <row r="96" spans="1:10" s="20" customFormat="1" x14ac:dyDescent="0.2">
      <c r="A96" s="9">
        <v>5500000000</v>
      </c>
      <c r="B96" s="12" t="s">
        <v>50</v>
      </c>
      <c r="C96" s="22">
        <f>SUM(C97:C119)-0.1</f>
        <v>4379575.2</v>
      </c>
      <c r="D96" s="22">
        <f>SUM(D98:D119)</f>
        <v>4379575.2</v>
      </c>
      <c r="E96" s="22">
        <f>SUM(E98:E119)</f>
        <v>4250981.8000000007</v>
      </c>
      <c r="F96" s="22">
        <f t="shared" si="3"/>
        <v>97.06379285369961</v>
      </c>
      <c r="G96" s="22">
        <f>SUM(G97:G131)</f>
        <v>4248138.5</v>
      </c>
      <c r="H96" s="22">
        <f t="shared" si="2"/>
        <v>100.0669304920261</v>
      </c>
      <c r="I96" s="51"/>
      <c r="J96" s="38"/>
    </row>
    <row r="97" spans="1:10" x14ac:dyDescent="0.2">
      <c r="A97" s="10">
        <v>5510000000</v>
      </c>
      <c r="B97" s="11" t="s">
        <v>400</v>
      </c>
      <c r="C97" s="34"/>
      <c r="D97" s="34"/>
      <c r="E97" s="34"/>
      <c r="F97" s="34">
        <f t="shared" si="3"/>
        <v>0</v>
      </c>
      <c r="G97" s="34">
        <v>216088</v>
      </c>
      <c r="H97" s="34">
        <f t="shared" si="2"/>
        <v>0</v>
      </c>
      <c r="J97" s="42"/>
    </row>
    <row r="98" spans="1:10" x14ac:dyDescent="0.2">
      <c r="A98" s="10" t="s">
        <v>129</v>
      </c>
      <c r="B98" s="11" t="s">
        <v>135</v>
      </c>
      <c r="C98" s="34">
        <v>30065.7</v>
      </c>
      <c r="D98" s="23">
        <v>30065.7</v>
      </c>
      <c r="E98" s="23">
        <v>30065.7</v>
      </c>
      <c r="F98" s="34">
        <f t="shared" si="3"/>
        <v>100</v>
      </c>
      <c r="G98" s="24"/>
      <c r="H98" s="34"/>
      <c r="J98" s="38"/>
    </row>
    <row r="99" spans="1:10" x14ac:dyDescent="0.2">
      <c r="A99" s="10" t="s">
        <v>130</v>
      </c>
      <c r="B99" s="11" t="s">
        <v>136</v>
      </c>
      <c r="C99" s="23">
        <v>10628.3</v>
      </c>
      <c r="D99" s="23">
        <v>10628.3</v>
      </c>
      <c r="E99" s="34">
        <v>10628.3</v>
      </c>
      <c r="F99" s="34">
        <f t="shared" si="3"/>
        <v>100</v>
      </c>
      <c r="G99" s="24"/>
      <c r="H99" s="34"/>
      <c r="J99" s="38"/>
    </row>
    <row r="100" spans="1:10" x14ac:dyDescent="0.2">
      <c r="A100" s="10" t="s">
        <v>131</v>
      </c>
      <c r="B100" s="11" t="s">
        <v>137</v>
      </c>
      <c r="C100" s="23">
        <v>388545.8</v>
      </c>
      <c r="D100" s="34">
        <v>388545.7</v>
      </c>
      <c r="E100" s="34">
        <v>388489.5</v>
      </c>
      <c r="F100" s="34">
        <f t="shared" si="3"/>
        <v>99.985535806984856</v>
      </c>
      <c r="G100" s="24"/>
      <c r="H100" s="34"/>
      <c r="J100" s="38"/>
    </row>
    <row r="101" spans="1:10" ht="31.5" x14ac:dyDescent="0.2">
      <c r="A101" s="10" t="s">
        <v>132</v>
      </c>
      <c r="B101" s="11" t="s">
        <v>138</v>
      </c>
      <c r="C101" s="23">
        <v>943146.1</v>
      </c>
      <c r="D101" s="34">
        <v>943146.1</v>
      </c>
      <c r="E101" s="34">
        <v>815468.1</v>
      </c>
      <c r="F101" s="34">
        <f t="shared" si="3"/>
        <v>86.462542759812081</v>
      </c>
      <c r="G101" s="24"/>
      <c r="H101" s="34"/>
      <c r="J101" s="38"/>
    </row>
    <row r="102" spans="1:10" ht="31.5" x14ac:dyDescent="0.2">
      <c r="A102" s="10" t="s">
        <v>133</v>
      </c>
      <c r="B102" s="11" t="s">
        <v>140</v>
      </c>
      <c r="C102" s="23">
        <v>6108.2</v>
      </c>
      <c r="D102" s="34">
        <v>6108.2</v>
      </c>
      <c r="E102" s="34">
        <v>6108.2</v>
      </c>
      <c r="F102" s="34">
        <f t="shared" si="3"/>
        <v>100</v>
      </c>
      <c r="G102" s="24"/>
      <c r="H102" s="34"/>
      <c r="J102" s="38"/>
    </row>
    <row r="103" spans="1:10" ht="31.5" x14ac:dyDescent="0.2">
      <c r="A103" s="10" t="s">
        <v>134</v>
      </c>
      <c r="B103" s="11" t="s">
        <v>139</v>
      </c>
      <c r="C103" s="23">
        <v>2244.9</v>
      </c>
      <c r="D103" s="23">
        <v>2244.9</v>
      </c>
      <c r="E103" s="23">
        <v>2244.9</v>
      </c>
      <c r="F103" s="34">
        <f t="shared" si="3"/>
        <v>100</v>
      </c>
      <c r="G103" s="24"/>
      <c r="H103" s="34"/>
      <c r="J103" s="38"/>
    </row>
    <row r="104" spans="1:10" x14ac:dyDescent="0.2">
      <c r="A104" s="10">
        <v>5520000000</v>
      </c>
      <c r="B104" s="11" t="s">
        <v>401</v>
      </c>
      <c r="C104" s="23"/>
      <c r="D104" s="23"/>
      <c r="E104" s="23"/>
      <c r="F104" s="34">
        <f t="shared" si="3"/>
        <v>0</v>
      </c>
      <c r="G104" s="24">
        <v>627812.19999999995</v>
      </c>
      <c r="H104" s="34">
        <f t="shared" ref="H104:H133" si="4">E104/G104*100</f>
        <v>0</v>
      </c>
      <c r="J104" s="38"/>
    </row>
    <row r="105" spans="1:10" x14ac:dyDescent="0.2">
      <c r="A105" s="10">
        <v>5530000000</v>
      </c>
      <c r="B105" s="11" t="s">
        <v>402</v>
      </c>
      <c r="C105" s="23"/>
      <c r="D105" s="23"/>
      <c r="E105" s="23"/>
      <c r="F105" s="34">
        <f t="shared" si="3"/>
        <v>0</v>
      </c>
      <c r="G105" s="24">
        <v>199402.5</v>
      </c>
      <c r="H105" s="34">
        <f t="shared" si="4"/>
        <v>0</v>
      </c>
      <c r="J105" s="38"/>
    </row>
    <row r="106" spans="1:10" ht="31.5" x14ac:dyDescent="0.2">
      <c r="A106" s="10" t="s">
        <v>141</v>
      </c>
      <c r="B106" s="11" t="s">
        <v>155</v>
      </c>
      <c r="C106" s="23">
        <v>36833</v>
      </c>
      <c r="D106" s="23">
        <v>36833</v>
      </c>
      <c r="E106" s="34">
        <v>36833</v>
      </c>
      <c r="F106" s="34">
        <f t="shared" si="3"/>
        <v>100</v>
      </c>
      <c r="G106" s="24"/>
      <c r="H106" s="34"/>
      <c r="J106" s="38"/>
    </row>
    <row r="107" spans="1:10" ht="31.5" x14ac:dyDescent="0.2">
      <c r="A107" s="10" t="s">
        <v>142</v>
      </c>
      <c r="B107" s="11" t="s">
        <v>156</v>
      </c>
      <c r="C107" s="23">
        <v>3997.4</v>
      </c>
      <c r="D107" s="34">
        <v>3997.4</v>
      </c>
      <c r="E107" s="34">
        <v>3997.4</v>
      </c>
      <c r="F107" s="34">
        <f t="shared" si="3"/>
        <v>100</v>
      </c>
      <c r="G107" s="24"/>
      <c r="H107" s="34"/>
      <c r="J107" s="38"/>
    </row>
    <row r="108" spans="1:10" ht="31.5" x14ac:dyDescent="0.2">
      <c r="A108" s="10" t="s">
        <v>143</v>
      </c>
      <c r="B108" s="11" t="s">
        <v>157</v>
      </c>
      <c r="C108" s="23">
        <v>155051.70000000001</v>
      </c>
      <c r="D108" s="34">
        <v>155051.70000000001</v>
      </c>
      <c r="E108" s="34">
        <v>155051.70000000001</v>
      </c>
      <c r="F108" s="34">
        <f t="shared" si="3"/>
        <v>100</v>
      </c>
      <c r="G108" s="24"/>
      <c r="H108" s="34"/>
      <c r="J108" s="38"/>
    </row>
    <row r="109" spans="1:10" x14ac:dyDescent="0.2">
      <c r="A109" s="10" t="s">
        <v>144</v>
      </c>
      <c r="B109" s="11" t="s">
        <v>158</v>
      </c>
      <c r="C109" s="23">
        <v>237741.9</v>
      </c>
      <c r="D109" s="23">
        <v>237741.9</v>
      </c>
      <c r="E109" s="34">
        <v>237355.1</v>
      </c>
      <c r="F109" s="34">
        <f t="shared" si="3"/>
        <v>99.837302553735796</v>
      </c>
      <c r="G109" s="24"/>
      <c r="H109" s="34"/>
      <c r="J109" s="38"/>
    </row>
    <row r="110" spans="1:10" x14ac:dyDescent="0.2">
      <c r="A110" s="10" t="s">
        <v>145</v>
      </c>
      <c r="B110" s="11" t="s">
        <v>159</v>
      </c>
      <c r="C110" s="23">
        <v>671187.1</v>
      </c>
      <c r="D110" s="34">
        <v>671187.1</v>
      </c>
      <c r="E110" s="34">
        <v>671186.8</v>
      </c>
      <c r="F110" s="34">
        <f t="shared" si="3"/>
        <v>99.999955303074216</v>
      </c>
      <c r="G110" s="24"/>
      <c r="H110" s="34"/>
      <c r="J110" s="38"/>
    </row>
    <row r="111" spans="1:10" x14ac:dyDescent="0.2">
      <c r="A111" s="10" t="s">
        <v>146</v>
      </c>
      <c r="B111" s="11" t="s">
        <v>160</v>
      </c>
      <c r="C111" s="23">
        <v>237324.4</v>
      </c>
      <c r="D111" s="23">
        <v>237324.4</v>
      </c>
      <c r="E111" s="34">
        <v>237324.4</v>
      </c>
      <c r="F111" s="34">
        <f t="shared" si="3"/>
        <v>100</v>
      </c>
      <c r="G111" s="24"/>
      <c r="H111" s="34"/>
      <c r="J111" s="38"/>
    </row>
    <row r="112" spans="1:10" x14ac:dyDescent="0.2">
      <c r="A112" s="10" t="s">
        <v>147</v>
      </c>
      <c r="B112" s="11" t="s">
        <v>161</v>
      </c>
      <c r="C112" s="23">
        <v>146086</v>
      </c>
      <c r="D112" s="23">
        <v>146086</v>
      </c>
      <c r="E112" s="34">
        <v>146086</v>
      </c>
      <c r="F112" s="34">
        <f t="shared" si="3"/>
        <v>100</v>
      </c>
      <c r="G112" s="24"/>
      <c r="H112" s="34"/>
      <c r="J112" s="38"/>
    </row>
    <row r="113" spans="1:10" x14ac:dyDescent="0.2">
      <c r="A113" s="10" t="s">
        <v>148</v>
      </c>
      <c r="B113" s="11" t="s">
        <v>162</v>
      </c>
      <c r="C113" s="23">
        <v>194296</v>
      </c>
      <c r="D113" s="23">
        <v>194296</v>
      </c>
      <c r="E113" s="34">
        <v>194296</v>
      </c>
      <c r="F113" s="34">
        <f t="shared" si="3"/>
        <v>100</v>
      </c>
      <c r="G113" s="24"/>
      <c r="H113" s="34"/>
      <c r="J113" s="38"/>
    </row>
    <row r="114" spans="1:10" x14ac:dyDescent="0.2">
      <c r="A114" s="10" t="s">
        <v>149</v>
      </c>
      <c r="B114" s="11" t="s">
        <v>163</v>
      </c>
      <c r="C114" s="23">
        <v>1244656.6000000001</v>
      </c>
      <c r="D114" s="23">
        <v>1244656.6000000001</v>
      </c>
      <c r="E114" s="34">
        <v>1244545.6000000001</v>
      </c>
      <c r="F114" s="34">
        <f t="shared" si="3"/>
        <v>99.991081877523484</v>
      </c>
      <c r="G114" s="24"/>
      <c r="H114" s="34"/>
      <c r="J114" s="38"/>
    </row>
    <row r="115" spans="1:10" ht="31.5" x14ac:dyDescent="0.2">
      <c r="A115" s="10" t="s">
        <v>150</v>
      </c>
      <c r="B115" s="11" t="s">
        <v>164</v>
      </c>
      <c r="C115" s="23">
        <v>6666</v>
      </c>
      <c r="D115" s="23">
        <v>6666</v>
      </c>
      <c r="E115" s="34">
        <v>6666</v>
      </c>
      <c r="F115" s="34">
        <f t="shared" si="3"/>
        <v>100</v>
      </c>
      <c r="G115" s="24"/>
      <c r="H115" s="34"/>
      <c r="J115" s="38"/>
    </row>
    <row r="116" spans="1:10" x14ac:dyDescent="0.2">
      <c r="A116" s="10" t="s">
        <v>151</v>
      </c>
      <c r="B116" s="11" t="s">
        <v>165</v>
      </c>
      <c r="C116" s="23">
        <v>5770</v>
      </c>
      <c r="D116" s="23">
        <v>5770</v>
      </c>
      <c r="E116" s="34">
        <v>5755</v>
      </c>
      <c r="F116" s="34">
        <f t="shared" si="3"/>
        <v>99.740034662045062</v>
      </c>
      <c r="G116" s="24"/>
      <c r="H116" s="34"/>
      <c r="J116" s="38"/>
    </row>
    <row r="117" spans="1:10" ht="31.5" x14ac:dyDescent="0.2">
      <c r="A117" s="10" t="s">
        <v>152</v>
      </c>
      <c r="B117" s="11" t="s">
        <v>166</v>
      </c>
      <c r="C117" s="23">
        <v>46035</v>
      </c>
      <c r="D117" s="23">
        <v>46035</v>
      </c>
      <c r="E117" s="34">
        <v>46018.9</v>
      </c>
      <c r="F117" s="34">
        <f t="shared" si="3"/>
        <v>99.965026610187905</v>
      </c>
      <c r="G117" s="24"/>
      <c r="H117" s="34"/>
      <c r="J117" s="38"/>
    </row>
    <row r="118" spans="1:10" ht="31.5" x14ac:dyDescent="0.2">
      <c r="A118" s="10" t="s">
        <v>153</v>
      </c>
      <c r="B118" s="11" t="s">
        <v>167</v>
      </c>
      <c r="C118" s="23">
        <v>37</v>
      </c>
      <c r="D118" s="23">
        <v>37</v>
      </c>
      <c r="E118" s="34">
        <v>37</v>
      </c>
      <c r="F118" s="34">
        <f t="shared" si="3"/>
        <v>100</v>
      </c>
      <c r="G118" s="24"/>
      <c r="H118" s="34"/>
      <c r="J118" s="38"/>
    </row>
    <row r="119" spans="1:10" x14ac:dyDescent="0.2">
      <c r="A119" s="10" t="s">
        <v>154</v>
      </c>
      <c r="B119" s="11" t="s">
        <v>168</v>
      </c>
      <c r="C119" s="23">
        <v>13154.2</v>
      </c>
      <c r="D119" s="34">
        <v>13154.2</v>
      </c>
      <c r="E119" s="34">
        <v>12824.2</v>
      </c>
      <c r="F119" s="34">
        <f t="shared" si="3"/>
        <v>97.491295555792064</v>
      </c>
      <c r="G119" s="24"/>
      <c r="H119" s="34"/>
      <c r="J119" s="38"/>
    </row>
    <row r="120" spans="1:10" x14ac:dyDescent="0.2">
      <c r="A120" s="10">
        <v>5540000000</v>
      </c>
      <c r="B120" s="11" t="s">
        <v>403</v>
      </c>
      <c r="C120" s="23"/>
      <c r="D120" s="34"/>
      <c r="E120" s="34"/>
      <c r="F120" s="34">
        <f t="shared" si="3"/>
        <v>0</v>
      </c>
      <c r="G120" s="23">
        <v>145196.1</v>
      </c>
      <c r="H120" s="34">
        <f t="shared" si="4"/>
        <v>0</v>
      </c>
      <c r="J120" s="38"/>
    </row>
    <row r="121" spans="1:10" x14ac:dyDescent="0.2">
      <c r="A121" s="10">
        <v>5550000000</v>
      </c>
      <c r="B121" s="11" t="s">
        <v>404</v>
      </c>
      <c r="C121" s="23"/>
      <c r="D121" s="34"/>
      <c r="E121" s="34"/>
      <c r="F121" s="34">
        <f t="shared" si="3"/>
        <v>0</v>
      </c>
      <c r="G121" s="23">
        <v>1077226.8</v>
      </c>
      <c r="H121" s="34">
        <f t="shared" si="4"/>
        <v>0</v>
      </c>
      <c r="J121" s="38"/>
    </row>
    <row r="122" spans="1:10" x14ac:dyDescent="0.2">
      <c r="A122" s="10">
        <v>5560000000</v>
      </c>
      <c r="B122" s="11" t="s">
        <v>405</v>
      </c>
      <c r="C122" s="23"/>
      <c r="D122" s="34"/>
      <c r="E122" s="34"/>
      <c r="F122" s="34">
        <f t="shared" si="3"/>
        <v>0</v>
      </c>
      <c r="G122" s="23">
        <v>172577.7</v>
      </c>
      <c r="H122" s="34">
        <f t="shared" si="4"/>
        <v>0</v>
      </c>
      <c r="J122" s="38"/>
    </row>
    <row r="123" spans="1:10" x14ac:dyDescent="0.2">
      <c r="A123" s="10">
        <v>5570000000</v>
      </c>
      <c r="B123" s="11" t="s">
        <v>406</v>
      </c>
      <c r="C123" s="23"/>
      <c r="D123" s="34"/>
      <c r="E123" s="34"/>
      <c r="F123" s="34">
        <f t="shared" si="3"/>
        <v>0</v>
      </c>
      <c r="G123" s="23">
        <v>36634.800000000003</v>
      </c>
      <c r="H123" s="34">
        <f t="shared" si="4"/>
        <v>0</v>
      </c>
      <c r="J123" s="38"/>
    </row>
    <row r="124" spans="1:10" x14ac:dyDescent="0.2">
      <c r="A124" s="10">
        <v>5580000000</v>
      </c>
      <c r="B124" s="11" t="s">
        <v>407</v>
      </c>
      <c r="C124" s="23"/>
      <c r="D124" s="34"/>
      <c r="E124" s="34"/>
      <c r="F124" s="34">
        <f t="shared" si="3"/>
        <v>0</v>
      </c>
      <c r="G124" s="23">
        <v>122975.8</v>
      </c>
      <c r="H124" s="34">
        <f t="shared" si="4"/>
        <v>0</v>
      </c>
      <c r="J124" s="38"/>
    </row>
    <row r="125" spans="1:10" x14ac:dyDescent="0.2">
      <c r="A125" s="10">
        <v>5590000000</v>
      </c>
      <c r="B125" s="11" t="s">
        <v>408</v>
      </c>
      <c r="C125" s="23"/>
      <c r="D125" s="34"/>
      <c r="E125" s="34"/>
      <c r="F125" s="34">
        <f t="shared" si="3"/>
        <v>0</v>
      </c>
      <c r="G125" s="23">
        <v>6786.6</v>
      </c>
      <c r="H125" s="34">
        <f t="shared" si="4"/>
        <v>0</v>
      </c>
      <c r="J125" s="38"/>
    </row>
    <row r="126" spans="1:10" x14ac:dyDescent="0.2">
      <c r="A126" s="10" t="s">
        <v>510</v>
      </c>
      <c r="B126" s="11" t="s">
        <v>409</v>
      </c>
      <c r="C126" s="23"/>
      <c r="D126" s="34"/>
      <c r="E126" s="34"/>
      <c r="F126" s="34">
        <f t="shared" si="3"/>
        <v>0</v>
      </c>
      <c r="G126" s="23">
        <v>1515394.7</v>
      </c>
      <c r="H126" s="34">
        <f t="shared" si="4"/>
        <v>0</v>
      </c>
      <c r="J126" s="38"/>
    </row>
    <row r="127" spans="1:10" x14ac:dyDescent="0.2">
      <c r="A127" s="10" t="s">
        <v>511</v>
      </c>
      <c r="B127" s="11" t="s">
        <v>410</v>
      </c>
      <c r="C127" s="23"/>
      <c r="D127" s="34"/>
      <c r="E127" s="34"/>
      <c r="F127" s="34">
        <f t="shared" si="3"/>
        <v>0</v>
      </c>
      <c r="G127" s="23">
        <v>11029.5</v>
      </c>
      <c r="H127" s="34">
        <f t="shared" si="4"/>
        <v>0</v>
      </c>
      <c r="J127" s="38"/>
    </row>
    <row r="128" spans="1:10" x14ac:dyDescent="0.2">
      <c r="A128" s="10" t="s">
        <v>512</v>
      </c>
      <c r="B128" s="11" t="s">
        <v>411</v>
      </c>
      <c r="C128" s="23"/>
      <c r="D128" s="34"/>
      <c r="E128" s="34"/>
      <c r="F128" s="34">
        <f t="shared" si="3"/>
        <v>0</v>
      </c>
      <c r="G128" s="23">
        <v>107923.5</v>
      </c>
      <c r="H128" s="34">
        <f t="shared" si="4"/>
        <v>0</v>
      </c>
      <c r="J128" s="38"/>
    </row>
    <row r="129" spans="1:10" ht="31.5" x14ac:dyDescent="0.2">
      <c r="A129" s="10" t="s">
        <v>513</v>
      </c>
      <c r="B129" s="11" t="s">
        <v>412</v>
      </c>
      <c r="C129" s="23"/>
      <c r="D129" s="34"/>
      <c r="E129" s="34"/>
      <c r="F129" s="34">
        <f t="shared" si="3"/>
        <v>0</v>
      </c>
      <c r="G129" s="23">
        <v>9090.2999999999993</v>
      </c>
      <c r="H129" s="34">
        <f t="shared" si="4"/>
        <v>0</v>
      </c>
      <c r="J129" s="38"/>
    </row>
    <row r="130" spans="1:10" ht="15.6" hidden="1" customHeight="1" x14ac:dyDescent="0.2">
      <c r="A130" s="10"/>
      <c r="B130" s="11"/>
      <c r="C130" s="23"/>
      <c r="D130" s="34"/>
      <c r="E130" s="34"/>
      <c r="F130" s="22">
        <f t="shared" si="3"/>
        <v>0</v>
      </c>
      <c r="G130" s="24"/>
      <c r="H130" s="22" t="e">
        <f t="shared" si="4"/>
        <v>#DIV/0!</v>
      </c>
      <c r="J130" s="38"/>
    </row>
    <row r="131" spans="1:10" ht="15.6" hidden="1" customHeight="1" x14ac:dyDescent="0.2">
      <c r="A131" s="10"/>
      <c r="B131" s="11"/>
      <c r="C131" s="23"/>
      <c r="D131" s="34"/>
      <c r="E131" s="34"/>
      <c r="F131" s="22">
        <f t="shared" si="3"/>
        <v>0</v>
      </c>
      <c r="G131" s="24"/>
      <c r="H131" s="22" t="e">
        <f t="shared" si="4"/>
        <v>#DIV/0!</v>
      </c>
      <c r="J131" s="38"/>
    </row>
    <row r="132" spans="1:10" s="20" customFormat="1" ht="31.5" x14ac:dyDescent="0.2">
      <c r="A132" s="9">
        <v>5600000000</v>
      </c>
      <c r="B132" s="14" t="s">
        <v>51</v>
      </c>
      <c r="C132" s="22">
        <f>SUM(C134:C148)+0.1</f>
        <v>3106306.7</v>
      </c>
      <c r="D132" s="22">
        <f t="shared" ref="D132:E132" si="5">SUM(D134:D148)</f>
        <v>3106306.7</v>
      </c>
      <c r="E132" s="22">
        <f t="shared" si="5"/>
        <v>3106080.1000000006</v>
      </c>
      <c r="F132" s="22">
        <f t="shared" si="3"/>
        <v>99.992705163337561</v>
      </c>
      <c r="G132" s="22">
        <f>SUM(G133:G149)</f>
        <v>2998911.5</v>
      </c>
      <c r="H132" s="22">
        <f t="shared" si="4"/>
        <v>103.57358328180078</v>
      </c>
      <c r="I132" s="51"/>
      <c r="J132" s="38"/>
    </row>
    <row r="133" spans="1:10" x14ac:dyDescent="0.2">
      <c r="A133" s="10">
        <v>5610000000</v>
      </c>
      <c r="B133" s="11" t="s">
        <v>457</v>
      </c>
      <c r="C133" s="34"/>
      <c r="D133" s="34"/>
      <c r="E133" s="34"/>
      <c r="F133" s="34">
        <f t="shared" si="3"/>
        <v>0</v>
      </c>
      <c r="G133" s="34">
        <v>1590777.6</v>
      </c>
      <c r="H133" s="34">
        <f t="shared" si="4"/>
        <v>0</v>
      </c>
      <c r="J133" s="42"/>
    </row>
    <row r="134" spans="1:10" s="3" customFormat="1" x14ac:dyDescent="0.2">
      <c r="A134" s="30" t="s">
        <v>174</v>
      </c>
      <c r="B134" s="33" t="s">
        <v>169</v>
      </c>
      <c r="C134" s="34">
        <v>544276</v>
      </c>
      <c r="D134" s="34">
        <v>544276</v>
      </c>
      <c r="E134" s="34">
        <v>544275.9</v>
      </c>
      <c r="F134" s="34">
        <f t="shared" si="3"/>
        <v>99.999981626968676</v>
      </c>
      <c r="G134" s="34"/>
      <c r="H134" s="34"/>
      <c r="J134" s="38"/>
    </row>
    <row r="135" spans="1:10" s="3" customFormat="1" x14ac:dyDescent="0.2">
      <c r="A135" s="30" t="s">
        <v>175</v>
      </c>
      <c r="B135" s="33" t="s">
        <v>170</v>
      </c>
      <c r="C135" s="34">
        <v>9120.6</v>
      </c>
      <c r="D135" s="34">
        <v>9120.6</v>
      </c>
      <c r="E135" s="34">
        <v>9120.6</v>
      </c>
      <c r="F135" s="34">
        <f t="shared" si="3"/>
        <v>100</v>
      </c>
      <c r="G135" s="34"/>
      <c r="H135" s="34"/>
      <c r="J135" s="38"/>
    </row>
    <row r="136" spans="1:10" s="3" customFormat="1" x14ac:dyDescent="0.2">
      <c r="A136" s="30" t="s">
        <v>176</v>
      </c>
      <c r="B136" s="33" t="s">
        <v>180</v>
      </c>
      <c r="C136" s="34">
        <v>3042.9</v>
      </c>
      <c r="D136" s="34">
        <v>3042.9</v>
      </c>
      <c r="E136" s="34">
        <v>3042.9</v>
      </c>
      <c r="F136" s="34">
        <f t="shared" si="3"/>
        <v>100</v>
      </c>
      <c r="G136" s="34"/>
      <c r="H136" s="34"/>
      <c r="J136" s="38"/>
    </row>
    <row r="137" spans="1:10" s="3" customFormat="1" x14ac:dyDescent="0.2">
      <c r="A137" s="30" t="s">
        <v>177</v>
      </c>
      <c r="B137" s="33" t="s">
        <v>171</v>
      </c>
      <c r="C137" s="34">
        <v>80059.7</v>
      </c>
      <c r="D137" s="34">
        <v>80059.7</v>
      </c>
      <c r="E137" s="34">
        <v>80059.7</v>
      </c>
      <c r="F137" s="34">
        <f t="shared" si="3"/>
        <v>100</v>
      </c>
      <c r="G137" s="34"/>
      <c r="H137" s="34"/>
      <c r="J137" s="38"/>
    </row>
    <row r="138" spans="1:10" s="3" customFormat="1" x14ac:dyDescent="0.2">
      <c r="A138" s="30" t="s">
        <v>178</v>
      </c>
      <c r="B138" s="33" t="s">
        <v>172</v>
      </c>
      <c r="C138" s="34">
        <v>144225</v>
      </c>
      <c r="D138" s="34">
        <v>144225</v>
      </c>
      <c r="E138" s="34">
        <v>144217.79999999999</v>
      </c>
      <c r="F138" s="34">
        <f t="shared" si="3"/>
        <v>99.99500780031201</v>
      </c>
      <c r="G138" s="34"/>
      <c r="H138" s="34"/>
      <c r="J138" s="38"/>
    </row>
    <row r="139" spans="1:10" s="3" customFormat="1" x14ac:dyDescent="0.2">
      <c r="A139" s="30" t="s">
        <v>179</v>
      </c>
      <c r="B139" s="33" t="s">
        <v>173</v>
      </c>
      <c r="C139" s="34">
        <v>73834.899999999994</v>
      </c>
      <c r="D139" s="34">
        <v>73834.899999999994</v>
      </c>
      <c r="E139" s="34">
        <v>73834.899999999994</v>
      </c>
      <c r="F139" s="34">
        <f t="shared" si="3"/>
        <v>100</v>
      </c>
      <c r="G139" s="34"/>
      <c r="H139" s="34"/>
      <c r="J139" s="38"/>
    </row>
    <row r="140" spans="1:10" s="3" customFormat="1" x14ac:dyDescent="0.2">
      <c r="A140" s="10">
        <v>5620000000</v>
      </c>
      <c r="B140" s="11" t="s">
        <v>452</v>
      </c>
      <c r="C140" s="34"/>
      <c r="D140" s="34"/>
      <c r="E140" s="34"/>
      <c r="F140" s="34">
        <f t="shared" ref="F140:F203" si="6">IF(E140&gt;0,E140/D140*100,0)</f>
        <v>0</v>
      </c>
      <c r="G140" s="34">
        <v>135882.6</v>
      </c>
      <c r="H140" s="34"/>
      <c r="J140" s="38"/>
    </row>
    <row r="141" spans="1:10" s="3" customFormat="1" x14ac:dyDescent="0.2">
      <c r="A141" s="10">
        <v>5630000000</v>
      </c>
      <c r="B141" s="11" t="s">
        <v>453</v>
      </c>
      <c r="C141" s="34"/>
      <c r="D141" s="34"/>
      <c r="E141" s="34"/>
      <c r="F141" s="34">
        <f t="shared" si="6"/>
        <v>0</v>
      </c>
      <c r="G141" s="34">
        <v>105862.39999999999</v>
      </c>
      <c r="H141" s="34"/>
      <c r="J141" s="38"/>
    </row>
    <row r="142" spans="1:10" s="3" customFormat="1" x14ac:dyDescent="0.2">
      <c r="A142" s="30" t="s">
        <v>181</v>
      </c>
      <c r="B142" s="33" t="s">
        <v>188</v>
      </c>
      <c r="C142" s="34">
        <v>1821237.6</v>
      </c>
      <c r="D142" s="34">
        <v>1821237.6</v>
      </c>
      <c r="E142" s="34">
        <v>1821236.8</v>
      </c>
      <c r="F142" s="34">
        <f t="shared" si="6"/>
        <v>99.999956073825842</v>
      </c>
      <c r="G142" s="34"/>
      <c r="H142" s="34"/>
      <c r="J142" s="38"/>
    </row>
    <row r="143" spans="1:10" s="3" customFormat="1" x14ac:dyDescent="0.2">
      <c r="A143" s="30" t="s">
        <v>182</v>
      </c>
      <c r="B143" s="33" t="s">
        <v>189</v>
      </c>
      <c r="C143" s="34">
        <v>90408.6</v>
      </c>
      <c r="D143" s="34">
        <v>90408.6</v>
      </c>
      <c r="E143" s="34">
        <v>90408.6</v>
      </c>
      <c r="F143" s="34">
        <f t="shared" si="6"/>
        <v>100</v>
      </c>
      <c r="G143" s="34"/>
      <c r="H143" s="34"/>
      <c r="J143" s="38"/>
    </row>
    <row r="144" spans="1:10" s="3" customFormat="1" ht="31.5" x14ac:dyDescent="0.2">
      <c r="A144" s="30" t="s">
        <v>183</v>
      </c>
      <c r="B144" s="33" t="s">
        <v>190</v>
      </c>
      <c r="C144" s="34">
        <v>22566.3</v>
      </c>
      <c r="D144" s="34">
        <v>22566.3</v>
      </c>
      <c r="E144" s="34">
        <v>22522.2</v>
      </c>
      <c r="F144" s="34">
        <f t="shared" si="6"/>
        <v>99.804575849829178</v>
      </c>
      <c r="G144" s="34"/>
      <c r="H144" s="34"/>
      <c r="J144" s="38"/>
    </row>
    <row r="145" spans="1:10" ht="47.25" x14ac:dyDescent="0.2">
      <c r="A145" s="10" t="s">
        <v>184</v>
      </c>
      <c r="B145" s="11" t="s">
        <v>191</v>
      </c>
      <c r="C145" s="23">
        <v>11303.5</v>
      </c>
      <c r="D145" s="23">
        <v>11303.5</v>
      </c>
      <c r="E145" s="34">
        <v>11303.5</v>
      </c>
      <c r="F145" s="34">
        <f t="shared" si="6"/>
        <v>100</v>
      </c>
      <c r="G145" s="24"/>
      <c r="H145" s="34"/>
      <c r="J145" s="38"/>
    </row>
    <row r="146" spans="1:10" ht="31.5" x14ac:dyDescent="0.2">
      <c r="A146" s="10" t="s">
        <v>185</v>
      </c>
      <c r="B146" s="11" t="s">
        <v>192</v>
      </c>
      <c r="C146" s="23">
        <v>16685.5</v>
      </c>
      <c r="D146" s="23">
        <v>16685.599999999999</v>
      </c>
      <c r="E146" s="34">
        <v>16685.599999999999</v>
      </c>
      <c r="F146" s="34">
        <f t="shared" si="6"/>
        <v>100</v>
      </c>
      <c r="G146" s="24"/>
      <c r="H146" s="34"/>
      <c r="J146" s="38"/>
    </row>
    <row r="147" spans="1:10" ht="31.5" x14ac:dyDescent="0.2">
      <c r="A147" s="10" t="s">
        <v>186</v>
      </c>
      <c r="B147" s="11" t="s">
        <v>193</v>
      </c>
      <c r="C147" s="23">
        <v>747.1</v>
      </c>
      <c r="D147" s="23">
        <v>747.1</v>
      </c>
      <c r="E147" s="34">
        <v>747.1</v>
      </c>
      <c r="F147" s="34">
        <f t="shared" si="6"/>
        <v>100</v>
      </c>
      <c r="G147" s="24"/>
      <c r="H147" s="34"/>
      <c r="J147" s="38"/>
    </row>
    <row r="148" spans="1:10" x14ac:dyDescent="0.2">
      <c r="A148" s="10" t="s">
        <v>187</v>
      </c>
      <c r="B148" s="11" t="s">
        <v>194</v>
      </c>
      <c r="C148" s="23">
        <v>288798.90000000002</v>
      </c>
      <c r="D148" s="34">
        <v>288798.90000000002</v>
      </c>
      <c r="E148" s="34">
        <v>288624.5</v>
      </c>
      <c r="F148" s="34">
        <f t="shared" si="6"/>
        <v>99.939611958355783</v>
      </c>
      <c r="G148" s="24"/>
      <c r="H148" s="34"/>
      <c r="J148" s="38"/>
    </row>
    <row r="149" spans="1:10" x14ac:dyDescent="0.2">
      <c r="A149" s="10">
        <v>5640000000</v>
      </c>
      <c r="B149" s="11" t="s">
        <v>458</v>
      </c>
      <c r="C149" s="23"/>
      <c r="D149" s="34"/>
      <c r="E149" s="34"/>
      <c r="F149" s="34">
        <f t="shared" si="6"/>
        <v>0</v>
      </c>
      <c r="G149" s="23">
        <v>1166388.8999999999</v>
      </c>
      <c r="H149" s="34"/>
      <c r="J149" s="38"/>
    </row>
    <row r="150" spans="1:10" ht="47.25" x14ac:dyDescent="0.2">
      <c r="A150" s="13" t="s">
        <v>448</v>
      </c>
      <c r="B150" s="27" t="s">
        <v>7</v>
      </c>
      <c r="C150" s="48">
        <f>SUM(C151:C162)+0.1</f>
        <v>5572477.2000000002</v>
      </c>
      <c r="D150" s="48">
        <f>SUM(D151:D162)</f>
        <v>5572477.2000000002</v>
      </c>
      <c r="E150" s="48">
        <f>SUM(E151:E162)</f>
        <v>5466346.7000000002</v>
      </c>
      <c r="F150" s="22">
        <f t="shared" si="6"/>
        <v>98.095452054967581</v>
      </c>
      <c r="G150" s="22">
        <f>SUM(G151:G162)</f>
        <v>4235861.5</v>
      </c>
      <c r="H150" s="22">
        <f t="shared" ref="H150:H210" si="7">E150/G150*100</f>
        <v>129.04923118945226</v>
      </c>
      <c r="I150" s="52"/>
      <c r="J150" s="38"/>
    </row>
    <row r="151" spans="1:10" x14ac:dyDescent="0.2">
      <c r="A151" s="30" t="s">
        <v>220</v>
      </c>
      <c r="B151" s="28" t="s">
        <v>229</v>
      </c>
      <c r="C151" s="23">
        <v>4171794.6</v>
      </c>
      <c r="D151" s="34">
        <v>4171794.7</v>
      </c>
      <c r="E151" s="34">
        <v>4073330.3</v>
      </c>
      <c r="F151" s="34">
        <f t="shared" si="6"/>
        <v>97.639759214421545</v>
      </c>
      <c r="G151" s="34"/>
      <c r="H151" s="34"/>
      <c r="J151" s="38"/>
    </row>
    <row r="152" spans="1:10" x14ac:dyDescent="0.2">
      <c r="A152" s="30" t="s">
        <v>221</v>
      </c>
      <c r="B152" s="28" t="s">
        <v>230</v>
      </c>
      <c r="C152" s="23">
        <v>8357.2999999999993</v>
      </c>
      <c r="D152" s="23">
        <v>8357.2999999999993</v>
      </c>
      <c r="E152" s="34">
        <v>2556.5</v>
      </c>
      <c r="F152" s="34">
        <f t="shared" si="6"/>
        <v>30.590023093582857</v>
      </c>
      <c r="G152" s="34"/>
      <c r="H152" s="34"/>
      <c r="J152" s="38"/>
    </row>
    <row r="153" spans="1:10" x14ac:dyDescent="0.2">
      <c r="A153" s="30" t="s">
        <v>222</v>
      </c>
      <c r="B153" s="28" t="s">
        <v>231</v>
      </c>
      <c r="C153" s="23">
        <v>10000</v>
      </c>
      <c r="D153" s="23">
        <v>10000</v>
      </c>
      <c r="E153" s="34">
        <v>10000</v>
      </c>
      <c r="F153" s="34">
        <f t="shared" si="6"/>
        <v>100</v>
      </c>
      <c r="G153" s="34"/>
      <c r="H153" s="34"/>
      <c r="J153" s="38"/>
    </row>
    <row r="154" spans="1:10" x14ac:dyDescent="0.2">
      <c r="A154" s="30" t="s">
        <v>223</v>
      </c>
      <c r="B154" s="28" t="s">
        <v>232</v>
      </c>
      <c r="C154" s="23">
        <v>59127.1</v>
      </c>
      <c r="D154" s="23">
        <v>59127.1</v>
      </c>
      <c r="E154" s="34">
        <v>59127.1</v>
      </c>
      <c r="F154" s="34">
        <f t="shared" si="6"/>
        <v>100</v>
      </c>
      <c r="G154" s="34"/>
      <c r="H154" s="34"/>
      <c r="J154" s="38"/>
    </row>
    <row r="155" spans="1:10" ht="31.5" x14ac:dyDescent="0.2">
      <c r="A155" s="10" t="s">
        <v>224</v>
      </c>
      <c r="B155" s="11" t="s">
        <v>542</v>
      </c>
      <c r="C155" s="23">
        <v>490539.9</v>
      </c>
      <c r="D155" s="23">
        <v>490539.9</v>
      </c>
      <c r="E155" s="34">
        <v>490539.9</v>
      </c>
      <c r="F155" s="34">
        <f t="shared" si="6"/>
        <v>100</v>
      </c>
      <c r="G155" s="24"/>
      <c r="H155" s="34"/>
      <c r="J155" s="38"/>
    </row>
    <row r="156" spans="1:10" x14ac:dyDescent="0.2">
      <c r="A156" s="10" t="s">
        <v>225</v>
      </c>
      <c r="B156" s="11" t="s">
        <v>388</v>
      </c>
      <c r="C156" s="23">
        <v>1418.1</v>
      </c>
      <c r="D156" s="23">
        <v>1418.1</v>
      </c>
      <c r="E156" s="34">
        <v>1418.1</v>
      </c>
      <c r="F156" s="34">
        <f t="shared" si="6"/>
        <v>100</v>
      </c>
      <c r="G156" s="24"/>
      <c r="H156" s="34"/>
      <c r="J156" s="38"/>
    </row>
    <row r="157" spans="1:10" x14ac:dyDescent="0.2">
      <c r="A157" s="10" t="s">
        <v>226</v>
      </c>
      <c r="B157" s="11" t="s">
        <v>206</v>
      </c>
      <c r="C157" s="23">
        <v>102555.2</v>
      </c>
      <c r="D157" s="23">
        <v>102555.2</v>
      </c>
      <c r="E157" s="34">
        <v>102555.2</v>
      </c>
      <c r="F157" s="34">
        <f t="shared" si="6"/>
        <v>100</v>
      </c>
      <c r="G157" s="24"/>
      <c r="H157" s="34"/>
      <c r="J157" s="38"/>
    </row>
    <row r="158" spans="1:10" x14ac:dyDescent="0.2">
      <c r="A158" s="10" t="s">
        <v>227</v>
      </c>
      <c r="B158" s="11" t="s">
        <v>233</v>
      </c>
      <c r="C158" s="23">
        <v>17106.7</v>
      </c>
      <c r="D158" s="23">
        <v>17106.7</v>
      </c>
      <c r="E158" s="34">
        <v>17106.7</v>
      </c>
      <c r="F158" s="34">
        <f t="shared" si="6"/>
        <v>100</v>
      </c>
      <c r="G158" s="24"/>
      <c r="H158" s="34"/>
      <c r="J158" s="38"/>
    </row>
    <row r="159" spans="1:10" ht="31.5" x14ac:dyDescent="0.2">
      <c r="A159" s="10" t="s">
        <v>228</v>
      </c>
      <c r="B159" s="11" t="s">
        <v>234</v>
      </c>
      <c r="C159" s="23">
        <v>711578.2</v>
      </c>
      <c r="D159" s="23">
        <v>711578.2</v>
      </c>
      <c r="E159" s="34">
        <v>709712.9</v>
      </c>
      <c r="F159" s="34">
        <f t="shared" si="6"/>
        <v>99.737864369650453</v>
      </c>
      <c r="G159" s="24"/>
      <c r="H159" s="34"/>
      <c r="J159" s="38"/>
    </row>
    <row r="160" spans="1:10" ht="31.5" x14ac:dyDescent="0.2">
      <c r="A160" s="10" t="s">
        <v>454</v>
      </c>
      <c r="B160" s="11" t="s">
        <v>449</v>
      </c>
      <c r="C160" s="23"/>
      <c r="D160" s="23"/>
      <c r="E160" s="34"/>
      <c r="F160" s="34">
        <f t="shared" si="6"/>
        <v>0</v>
      </c>
      <c r="G160" s="24">
        <v>2878471.1</v>
      </c>
      <c r="H160" s="34">
        <f t="shared" si="7"/>
        <v>0</v>
      </c>
      <c r="J160" s="38"/>
    </row>
    <row r="161" spans="1:10" ht="47.25" x14ac:dyDescent="0.2">
      <c r="A161" s="10" t="s">
        <v>455</v>
      </c>
      <c r="B161" s="11" t="s">
        <v>450</v>
      </c>
      <c r="C161" s="23"/>
      <c r="D161" s="23"/>
      <c r="E161" s="34"/>
      <c r="F161" s="34">
        <f t="shared" si="6"/>
        <v>0</v>
      </c>
      <c r="G161" s="24">
        <v>568705.30000000005</v>
      </c>
      <c r="H161" s="34">
        <f t="shared" si="7"/>
        <v>0</v>
      </c>
      <c r="J161" s="38"/>
    </row>
    <row r="162" spans="1:10" ht="31.5" x14ac:dyDescent="0.2">
      <c r="A162" s="10" t="s">
        <v>456</v>
      </c>
      <c r="B162" s="11" t="s">
        <v>451</v>
      </c>
      <c r="C162" s="23"/>
      <c r="D162" s="23"/>
      <c r="E162" s="34"/>
      <c r="F162" s="34">
        <f t="shared" si="6"/>
        <v>0</v>
      </c>
      <c r="G162" s="24">
        <v>788685.1</v>
      </c>
      <c r="H162" s="34">
        <f t="shared" si="7"/>
        <v>0</v>
      </c>
      <c r="J162" s="38"/>
    </row>
    <row r="163" spans="1:10" ht="31.5" x14ac:dyDescent="0.2">
      <c r="A163" s="9">
        <v>5800000000</v>
      </c>
      <c r="B163" s="27" t="s">
        <v>195</v>
      </c>
      <c r="C163" s="48">
        <f>SUM(C164:C181)</f>
        <v>4629568.5</v>
      </c>
      <c r="D163" s="48">
        <f t="shared" ref="D163:E163" si="8">SUM(D165:D179)</f>
        <v>4629568.5</v>
      </c>
      <c r="E163" s="48">
        <f t="shared" si="8"/>
        <v>4629567.7</v>
      </c>
      <c r="F163" s="22">
        <f t="shared" si="6"/>
        <v>99.999982719771836</v>
      </c>
      <c r="G163" s="22">
        <f>SUM(G164:G181)</f>
        <v>4750391.3999999994</v>
      </c>
      <c r="H163" s="22">
        <f t="shared" si="7"/>
        <v>97.456552737949139</v>
      </c>
      <c r="I163" s="52"/>
      <c r="J163" s="38"/>
    </row>
    <row r="164" spans="1:10" ht="31.5" x14ac:dyDescent="0.2">
      <c r="A164" s="10">
        <v>5810000000</v>
      </c>
      <c r="B164" s="11" t="s">
        <v>444</v>
      </c>
      <c r="C164" s="23"/>
      <c r="D164" s="23"/>
      <c r="E164" s="23"/>
      <c r="F164" s="34">
        <f t="shared" si="6"/>
        <v>0</v>
      </c>
      <c r="G164" s="34">
        <v>1799.9</v>
      </c>
      <c r="H164" s="34">
        <f t="shared" si="7"/>
        <v>0</v>
      </c>
      <c r="J164" s="42"/>
    </row>
    <row r="165" spans="1:10" x14ac:dyDescent="0.2">
      <c r="A165" s="30" t="s">
        <v>196</v>
      </c>
      <c r="B165" s="28" t="s">
        <v>202</v>
      </c>
      <c r="C165" s="23">
        <v>16221.8</v>
      </c>
      <c r="D165" s="34">
        <v>16221.8</v>
      </c>
      <c r="E165" s="34">
        <v>16221.8</v>
      </c>
      <c r="F165" s="34">
        <f t="shared" si="6"/>
        <v>100</v>
      </c>
      <c r="G165" s="34"/>
      <c r="H165" s="34"/>
      <c r="J165" s="38"/>
    </row>
    <row r="166" spans="1:10" x14ac:dyDescent="0.2">
      <c r="A166" s="30" t="s">
        <v>197</v>
      </c>
      <c r="B166" s="28" t="s">
        <v>203</v>
      </c>
      <c r="C166" s="23">
        <v>779214.8</v>
      </c>
      <c r="D166" s="34">
        <v>779214.8</v>
      </c>
      <c r="E166" s="34">
        <v>779214.8</v>
      </c>
      <c r="F166" s="34">
        <f t="shared" si="6"/>
        <v>100</v>
      </c>
      <c r="G166" s="34"/>
      <c r="H166" s="34"/>
      <c r="J166" s="38"/>
    </row>
    <row r="167" spans="1:10" x14ac:dyDescent="0.2">
      <c r="A167" s="30" t="s">
        <v>499</v>
      </c>
      <c r="B167" s="28" t="s">
        <v>498</v>
      </c>
      <c r="C167" s="23">
        <v>2899652.2</v>
      </c>
      <c r="D167" s="34">
        <v>2899652.2</v>
      </c>
      <c r="E167" s="34">
        <v>2899652.2</v>
      </c>
      <c r="F167" s="34">
        <f t="shared" si="6"/>
        <v>100</v>
      </c>
      <c r="G167" s="34"/>
      <c r="H167" s="34"/>
      <c r="J167" s="38"/>
    </row>
    <row r="168" spans="1:10" ht="31.5" x14ac:dyDescent="0.2">
      <c r="A168" s="30" t="s">
        <v>198</v>
      </c>
      <c r="B168" s="28" t="s">
        <v>204</v>
      </c>
      <c r="C168" s="23">
        <v>11095</v>
      </c>
      <c r="D168" s="23">
        <v>11095</v>
      </c>
      <c r="E168" s="34">
        <v>11095</v>
      </c>
      <c r="F168" s="34">
        <f t="shared" si="6"/>
        <v>100</v>
      </c>
      <c r="G168" s="34"/>
      <c r="H168" s="34"/>
      <c r="J168" s="38"/>
    </row>
    <row r="169" spans="1:10" x14ac:dyDescent="0.2">
      <c r="A169" s="30" t="s">
        <v>199</v>
      </c>
      <c r="B169" s="28" t="s">
        <v>205</v>
      </c>
      <c r="C169" s="23">
        <v>28237.200000000001</v>
      </c>
      <c r="D169" s="23">
        <v>28237.200000000001</v>
      </c>
      <c r="E169" s="34">
        <v>28237.200000000001</v>
      </c>
      <c r="F169" s="34">
        <f t="shared" si="6"/>
        <v>100</v>
      </c>
      <c r="G169" s="34"/>
      <c r="H169" s="34"/>
      <c r="J169" s="38"/>
    </row>
    <row r="170" spans="1:10" x14ac:dyDescent="0.2">
      <c r="A170" s="30" t="s">
        <v>200</v>
      </c>
      <c r="B170" s="28" t="s">
        <v>206</v>
      </c>
      <c r="C170" s="23">
        <v>63418.9</v>
      </c>
      <c r="D170" s="23">
        <v>63418.9</v>
      </c>
      <c r="E170" s="34">
        <v>63418.9</v>
      </c>
      <c r="F170" s="34">
        <f t="shared" si="6"/>
        <v>100</v>
      </c>
      <c r="G170" s="34"/>
      <c r="H170" s="34"/>
      <c r="J170" s="38"/>
    </row>
    <row r="171" spans="1:10" x14ac:dyDescent="0.2">
      <c r="A171" s="10" t="s">
        <v>201</v>
      </c>
      <c r="B171" s="11" t="s">
        <v>207</v>
      </c>
      <c r="C171" s="23">
        <v>12822.1</v>
      </c>
      <c r="D171" s="34">
        <v>12822.1</v>
      </c>
      <c r="E171" s="34">
        <v>12822.1</v>
      </c>
      <c r="F171" s="34">
        <f t="shared" si="6"/>
        <v>100</v>
      </c>
      <c r="G171" s="24"/>
      <c r="H171" s="34"/>
      <c r="J171" s="38"/>
    </row>
    <row r="172" spans="1:10" ht="31.5" x14ac:dyDescent="0.2">
      <c r="A172" s="10">
        <v>5820000000</v>
      </c>
      <c r="B172" s="11" t="s">
        <v>445</v>
      </c>
      <c r="C172" s="23"/>
      <c r="D172" s="34"/>
      <c r="E172" s="34"/>
      <c r="F172" s="34">
        <f t="shared" si="6"/>
        <v>0</v>
      </c>
      <c r="G172" s="23">
        <v>3981436.1</v>
      </c>
      <c r="H172" s="34">
        <f t="shared" si="7"/>
        <v>0</v>
      </c>
      <c r="J172" s="38"/>
    </row>
    <row r="173" spans="1:10" x14ac:dyDescent="0.2">
      <c r="A173" s="10">
        <v>5830000000</v>
      </c>
      <c r="B173" s="11" t="s">
        <v>446</v>
      </c>
      <c r="C173" s="23"/>
      <c r="D173" s="34"/>
      <c r="E173" s="34"/>
      <c r="F173" s="34">
        <f t="shared" si="6"/>
        <v>0</v>
      </c>
      <c r="G173" s="23">
        <v>204023.3</v>
      </c>
      <c r="H173" s="34">
        <f t="shared" si="7"/>
        <v>0</v>
      </c>
      <c r="J173" s="38"/>
    </row>
    <row r="174" spans="1:10" ht="31.5" x14ac:dyDescent="0.2">
      <c r="A174" s="10" t="s">
        <v>208</v>
      </c>
      <c r="B174" s="11" t="s">
        <v>214</v>
      </c>
      <c r="C174" s="23">
        <v>68441.399999999994</v>
      </c>
      <c r="D174" s="34">
        <v>68441.399999999994</v>
      </c>
      <c r="E174" s="34">
        <v>68441.399999999994</v>
      </c>
      <c r="F174" s="34">
        <f t="shared" si="6"/>
        <v>100</v>
      </c>
      <c r="G174" s="24"/>
      <c r="H174" s="34"/>
      <c r="J174" s="38"/>
    </row>
    <row r="175" spans="1:10" ht="31.5" x14ac:dyDescent="0.2">
      <c r="A175" s="10" t="s">
        <v>209</v>
      </c>
      <c r="B175" s="11" t="s">
        <v>215</v>
      </c>
      <c r="C175" s="23">
        <v>64866</v>
      </c>
      <c r="D175" s="34">
        <v>64866</v>
      </c>
      <c r="E175" s="34">
        <v>64865.599999999999</v>
      </c>
      <c r="F175" s="34">
        <f t="shared" si="6"/>
        <v>99.999383344124809</v>
      </c>
      <c r="G175" s="24"/>
      <c r="H175" s="34"/>
      <c r="J175" s="38"/>
    </row>
    <row r="176" spans="1:10" ht="31.5" x14ac:dyDescent="0.2">
      <c r="A176" s="10" t="s">
        <v>210</v>
      </c>
      <c r="B176" s="11" t="s">
        <v>216</v>
      </c>
      <c r="C176" s="23">
        <v>3160.9</v>
      </c>
      <c r="D176" s="34">
        <v>3160.9</v>
      </c>
      <c r="E176" s="34">
        <v>3160.9</v>
      </c>
      <c r="F176" s="34">
        <f t="shared" si="6"/>
        <v>100</v>
      </c>
      <c r="G176" s="24"/>
      <c r="H176" s="34"/>
      <c r="J176" s="38"/>
    </row>
    <row r="177" spans="1:10" ht="31.5" x14ac:dyDescent="0.2">
      <c r="A177" s="10" t="s">
        <v>211</v>
      </c>
      <c r="B177" s="11" t="s">
        <v>217</v>
      </c>
      <c r="C177" s="23">
        <v>1739</v>
      </c>
      <c r="D177" s="23">
        <v>1739</v>
      </c>
      <c r="E177" s="34">
        <v>1738.9</v>
      </c>
      <c r="F177" s="34">
        <f t="shared" si="6"/>
        <v>99.994249568717663</v>
      </c>
      <c r="G177" s="24"/>
      <c r="H177" s="34"/>
      <c r="J177" s="38"/>
    </row>
    <row r="178" spans="1:10" x14ac:dyDescent="0.2">
      <c r="A178" s="10" t="s">
        <v>212</v>
      </c>
      <c r="B178" s="11" t="s">
        <v>218</v>
      </c>
      <c r="C178" s="23">
        <v>62709.599999999999</v>
      </c>
      <c r="D178" s="34">
        <v>62709.599999999999</v>
      </c>
      <c r="E178" s="34">
        <v>62709.599999999999</v>
      </c>
      <c r="F178" s="34">
        <f t="shared" si="6"/>
        <v>100</v>
      </c>
      <c r="G178" s="24"/>
      <c r="H178" s="34"/>
      <c r="J178" s="38"/>
    </row>
    <row r="179" spans="1:10" ht="31.5" x14ac:dyDescent="0.2">
      <c r="A179" s="10" t="s">
        <v>213</v>
      </c>
      <c r="B179" s="11" t="s">
        <v>219</v>
      </c>
      <c r="C179" s="23">
        <v>617989.6</v>
      </c>
      <c r="D179" s="34">
        <v>617989.6</v>
      </c>
      <c r="E179" s="34">
        <v>617989.30000000005</v>
      </c>
      <c r="F179" s="34">
        <f t="shared" si="6"/>
        <v>99.999951455493758</v>
      </c>
      <c r="G179" s="24"/>
      <c r="H179" s="34"/>
      <c r="J179" s="38"/>
    </row>
    <row r="180" spans="1:10" ht="31.5" x14ac:dyDescent="0.2">
      <c r="A180" s="10">
        <v>5840000000</v>
      </c>
      <c r="B180" s="28" t="s">
        <v>540</v>
      </c>
      <c r="C180" s="23"/>
      <c r="D180" s="34"/>
      <c r="E180" s="34"/>
      <c r="F180" s="34"/>
      <c r="G180" s="24">
        <v>70</v>
      </c>
      <c r="H180" s="34"/>
      <c r="J180" s="38"/>
    </row>
    <row r="181" spans="1:10" x14ac:dyDescent="0.2">
      <c r="A181" s="10">
        <v>5850000000</v>
      </c>
      <c r="B181" s="11" t="s">
        <v>447</v>
      </c>
      <c r="C181" s="23"/>
      <c r="D181" s="34"/>
      <c r="E181" s="34"/>
      <c r="F181" s="34">
        <f t="shared" si="6"/>
        <v>0</v>
      </c>
      <c r="G181" s="24">
        <v>563062.1</v>
      </c>
      <c r="H181" s="34">
        <f t="shared" si="7"/>
        <v>0</v>
      </c>
      <c r="J181" s="38"/>
    </row>
    <row r="182" spans="1:10" s="20" customFormat="1" ht="47.25" x14ac:dyDescent="0.2">
      <c r="A182" s="13" t="s">
        <v>437</v>
      </c>
      <c r="B182" s="14" t="s">
        <v>8</v>
      </c>
      <c r="C182" s="22">
        <f>SUM(C183:C206)</f>
        <v>30287156.199999999</v>
      </c>
      <c r="D182" s="22">
        <f>SUM(D183:D206)</f>
        <v>30410600.700000003</v>
      </c>
      <c r="E182" s="22">
        <f>SUM(E183:E206)</f>
        <v>30234539.600000005</v>
      </c>
      <c r="F182" s="22">
        <f t="shared" si="6"/>
        <v>99.421053527561526</v>
      </c>
      <c r="G182" s="22">
        <f>SUM(G183:G206)</f>
        <v>29889407.800000001</v>
      </c>
      <c r="H182" s="22">
        <f t="shared" si="7"/>
        <v>101.15469601241148</v>
      </c>
      <c r="I182" s="51"/>
      <c r="J182" s="38"/>
    </row>
    <row r="183" spans="1:10" x14ac:dyDescent="0.2">
      <c r="A183" s="30" t="s">
        <v>235</v>
      </c>
      <c r="B183" s="33" t="s">
        <v>256</v>
      </c>
      <c r="C183" s="34">
        <v>55563.4</v>
      </c>
      <c r="D183" s="34">
        <v>55563.4</v>
      </c>
      <c r="E183" s="34">
        <v>55563.4</v>
      </c>
      <c r="F183" s="34">
        <f t="shared" si="6"/>
        <v>100</v>
      </c>
      <c r="G183" s="34"/>
      <c r="H183" s="34"/>
      <c r="J183" s="38"/>
    </row>
    <row r="184" spans="1:10" x14ac:dyDescent="0.2">
      <c r="A184" s="30" t="s">
        <v>236</v>
      </c>
      <c r="B184" s="33" t="s">
        <v>257</v>
      </c>
      <c r="C184" s="34">
        <v>119994.8</v>
      </c>
      <c r="D184" s="34">
        <v>119994.8</v>
      </c>
      <c r="E184" s="34">
        <v>119984.4</v>
      </c>
      <c r="F184" s="34">
        <f t="shared" si="6"/>
        <v>99.991332957761486</v>
      </c>
      <c r="G184" s="34"/>
      <c r="H184" s="34"/>
      <c r="J184" s="38"/>
    </row>
    <row r="185" spans="1:10" x14ac:dyDescent="0.2">
      <c r="A185" s="30" t="s">
        <v>237</v>
      </c>
      <c r="B185" s="33" t="s">
        <v>258</v>
      </c>
      <c r="C185" s="34">
        <v>1595085.2</v>
      </c>
      <c r="D185" s="34">
        <v>1595085.2</v>
      </c>
      <c r="E185" s="34">
        <v>1595024.7</v>
      </c>
      <c r="F185" s="34">
        <f t="shared" si="6"/>
        <v>99.996207099156834</v>
      </c>
      <c r="G185" s="34"/>
      <c r="H185" s="34"/>
      <c r="J185" s="38"/>
    </row>
    <row r="186" spans="1:10" x14ac:dyDescent="0.2">
      <c r="A186" s="30" t="s">
        <v>238</v>
      </c>
      <c r="B186" s="33" t="s">
        <v>259</v>
      </c>
      <c r="C186" s="34">
        <v>46588.3</v>
      </c>
      <c r="D186" s="34">
        <v>46588.3</v>
      </c>
      <c r="E186" s="34">
        <v>44142.3</v>
      </c>
      <c r="F186" s="34">
        <f t="shared" si="6"/>
        <v>94.749754766754748</v>
      </c>
      <c r="G186" s="34"/>
      <c r="H186" s="34"/>
      <c r="J186" s="38"/>
    </row>
    <row r="187" spans="1:10" x14ac:dyDescent="0.2">
      <c r="A187" s="30" t="s">
        <v>239</v>
      </c>
      <c r="B187" s="33" t="s">
        <v>260</v>
      </c>
      <c r="C187" s="34">
        <v>154934.5</v>
      </c>
      <c r="D187" s="34">
        <v>154934.5</v>
      </c>
      <c r="E187" s="34">
        <v>154934.5</v>
      </c>
      <c r="F187" s="34">
        <f t="shared" si="6"/>
        <v>100</v>
      </c>
      <c r="G187" s="34"/>
      <c r="H187" s="34"/>
      <c r="J187" s="38"/>
    </row>
    <row r="188" spans="1:10" x14ac:dyDescent="0.2">
      <c r="A188" s="30" t="s">
        <v>240</v>
      </c>
      <c r="B188" s="33" t="s">
        <v>261</v>
      </c>
      <c r="C188" s="34">
        <v>503479.2</v>
      </c>
      <c r="D188" s="34">
        <v>632785.30000000005</v>
      </c>
      <c r="E188" s="34">
        <v>632543.19999999995</v>
      </c>
      <c r="F188" s="34">
        <f t="shared" si="6"/>
        <v>99.961740577728321</v>
      </c>
      <c r="G188" s="34"/>
      <c r="H188" s="34"/>
      <c r="J188" s="38"/>
    </row>
    <row r="189" spans="1:10" x14ac:dyDescent="0.2">
      <c r="A189" s="30" t="s">
        <v>241</v>
      </c>
      <c r="B189" s="33" t="s">
        <v>262</v>
      </c>
      <c r="C189" s="34">
        <v>754350</v>
      </c>
      <c r="D189" s="34">
        <v>754350</v>
      </c>
      <c r="E189" s="34">
        <v>705634.5</v>
      </c>
      <c r="F189" s="34">
        <f t="shared" si="6"/>
        <v>93.54205607476635</v>
      </c>
      <c r="G189" s="34"/>
      <c r="H189" s="34"/>
      <c r="J189" s="38"/>
    </row>
    <row r="190" spans="1:10" ht="31.5" x14ac:dyDescent="0.2">
      <c r="A190" s="30" t="s">
        <v>242</v>
      </c>
      <c r="B190" s="33" t="s">
        <v>263</v>
      </c>
      <c r="C190" s="34">
        <v>30917.1</v>
      </c>
      <c r="D190" s="34">
        <v>30917.1</v>
      </c>
      <c r="E190" s="34">
        <v>30917.1</v>
      </c>
      <c r="F190" s="34">
        <f t="shared" si="6"/>
        <v>100</v>
      </c>
      <c r="G190" s="34"/>
      <c r="H190" s="34"/>
      <c r="J190" s="38"/>
    </row>
    <row r="191" spans="1:10" ht="31.5" x14ac:dyDescent="0.2">
      <c r="A191" s="30" t="s">
        <v>243</v>
      </c>
      <c r="B191" s="33" t="s">
        <v>264</v>
      </c>
      <c r="C191" s="34">
        <v>445479.6</v>
      </c>
      <c r="D191" s="34">
        <v>445479.6</v>
      </c>
      <c r="E191" s="34">
        <v>409694.3</v>
      </c>
      <c r="F191" s="34">
        <f t="shared" si="6"/>
        <v>91.967017120424828</v>
      </c>
      <c r="G191" s="34"/>
      <c r="H191" s="34"/>
      <c r="J191" s="38"/>
    </row>
    <row r="192" spans="1:10" x14ac:dyDescent="0.2">
      <c r="A192" s="30" t="s">
        <v>244</v>
      </c>
      <c r="B192" s="33" t="s">
        <v>265</v>
      </c>
      <c r="C192" s="34">
        <v>2015775.8</v>
      </c>
      <c r="D192" s="34">
        <v>2015775.8</v>
      </c>
      <c r="E192" s="34">
        <v>1954126.5</v>
      </c>
      <c r="F192" s="34">
        <f t="shared" si="6"/>
        <v>96.94165888885064</v>
      </c>
      <c r="G192" s="34"/>
      <c r="H192" s="34"/>
      <c r="J192" s="38"/>
    </row>
    <row r="193" spans="1:10" ht="31.5" x14ac:dyDescent="0.2">
      <c r="A193" s="30" t="s">
        <v>245</v>
      </c>
      <c r="B193" s="33" t="s">
        <v>58</v>
      </c>
      <c r="C193" s="34">
        <v>458.2</v>
      </c>
      <c r="D193" s="34">
        <v>458.2</v>
      </c>
      <c r="E193" s="34">
        <v>458</v>
      </c>
      <c r="F193" s="34">
        <f t="shared" si="6"/>
        <v>99.956350938454833</v>
      </c>
      <c r="G193" s="34"/>
      <c r="H193" s="34"/>
      <c r="J193" s="38"/>
    </row>
    <row r="194" spans="1:10" x14ac:dyDescent="0.2">
      <c r="A194" s="30" t="s">
        <v>246</v>
      </c>
      <c r="B194" s="33" t="s">
        <v>266</v>
      </c>
      <c r="C194" s="34">
        <v>33314.699999999997</v>
      </c>
      <c r="D194" s="34">
        <v>33314.699999999997</v>
      </c>
      <c r="E194" s="34">
        <v>33314.699999999997</v>
      </c>
      <c r="F194" s="34">
        <f t="shared" si="6"/>
        <v>100</v>
      </c>
      <c r="G194" s="34"/>
      <c r="H194" s="34"/>
      <c r="J194" s="38"/>
    </row>
    <row r="195" spans="1:10" x14ac:dyDescent="0.2">
      <c r="A195" s="30" t="s">
        <v>247</v>
      </c>
      <c r="B195" s="33" t="s">
        <v>267</v>
      </c>
      <c r="C195" s="34">
        <v>459425.6</v>
      </c>
      <c r="D195" s="34">
        <v>459425.6</v>
      </c>
      <c r="E195" s="34">
        <v>459328.4</v>
      </c>
      <c r="F195" s="34">
        <f t="shared" si="6"/>
        <v>99.978843146746726</v>
      </c>
      <c r="G195" s="34"/>
      <c r="H195" s="34"/>
      <c r="J195" s="38"/>
    </row>
    <row r="196" spans="1:10" x14ac:dyDescent="0.2">
      <c r="A196" s="30" t="s">
        <v>248</v>
      </c>
      <c r="B196" s="33" t="s">
        <v>268</v>
      </c>
      <c r="C196" s="34">
        <v>18153055.399999999</v>
      </c>
      <c r="D196" s="34">
        <v>18148231.600000001</v>
      </c>
      <c r="E196" s="34">
        <v>18146655.600000001</v>
      </c>
      <c r="F196" s="34">
        <f t="shared" si="6"/>
        <v>99.991315958299765</v>
      </c>
      <c r="G196" s="34"/>
      <c r="H196" s="34"/>
      <c r="J196" s="38"/>
    </row>
    <row r="197" spans="1:10" ht="31.5" x14ac:dyDescent="0.2">
      <c r="A197" s="30" t="s">
        <v>249</v>
      </c>
      <c r="B197" s="33" t="s">
        <v>269</v>
      </c>
      <c r="C197" s="34">
        <v>173023.1</v>
      </c>
      <c r="D197" s="34">
        <v>173023.1</v>
      </c>
      <c r="E197" s="34">
        <v>173022.6</v>
      </c>
      <c r="F197" s="34">
        <f t="shared" si="6"/>
        <v>99.999711021245147</v>
      </c>
      <c r="G197" s="34"/>
      <c r="H197" s="34"/>
      <c r="J197" s="38"/>
    </row>
    <row r="198" spans="1:10" x14ac:dyDescent="0.2">
      <c r="A198" s="30" t="s">
        <v>250</v>
      </c>
      <c r="B198" s="33" t="s">
        <v>270</v>
      </c>
      <c r="C198" s="34">
        <v>235296.6</v>
      </c>
      <c r="D198" s="34">
        <v>235296.6</v>
      </c>
      <c r="E198" s="34">
        <v>235296.2</v>
      </c>
      <c r="F198" s="34">
        <f t="shared" si="6"/>
        <v>99.999830001793484</v>
      </c>
      <c r="G198" s="34"/>
      <c r="H198" s="34"/>
      <c r="J198" s="38"/>
    </row>
    <row r="199" spans="1:10" x14ac:dyDescent="0.2">
      <c r="A199" s="30" t="s">
        <v>251</v>
      </c>
      <c r="B199" s="33" t="s">
        <v>271</v>
      </c>
      <c r="C199" s="34">
        <v>82565.3</v>
      </c>
      <c r="D199" s="34">
        <v>82565.3</v>
      </c>
      <c r="E199" s="34">
        <v>82274.3</v>
      </c>
      <c r="F199" s="34">
        <f t="shared" si="6"/>
        <v>99.647551695445912</v>
      </c>
      <c r="G199" s="34"/>
      <c r="H199" s="34"/>
      <c r="J199" s="38"/>
    </row>
    <row r="200" spans="1:10" ht="31.5" x14ac:dyDescent="0.2">
      <c r="A200" s="30" t="s">
        <v>252</v>
      </c>
      <c r="B200" s="33" t="s">
        <v>272</v>
      </c>
      <c r="C200" s="34">
        <v>3975190.4</v>
      </c>
      <c r="D200" s="34">
        <v>3975138.4</v>
      </c>
      <c r="E200" s="34">
        <v>3964764.1</v>
      </c>
      <c r="F200" s="34">
        <f t="shared" si="6"/>
        <v>99.739020407440421</v>
      </c>
      <c r="G200" s="34"/>
      <c r="H200" s="34"/>
      <c r="J200" s="38"/>
    </row>
    <row r="201" spans="1:10" x14ac:dyDescent="0.2">
      <c r="A201" s="30" t="s">
        <v>253</v>
      </c>
      <c r="B201" s="33" t="s">
        <v>273</v>
      </c>
      <c r="C201" s="34">
        <v>1310083.2</v>
      </c>
      <c r="D201" s="34">
        <v>1310083.2</v>
      </c>
      <c r="E201" s="34">
        <v>1300024.5</v>
      </c>
      <c r="F201" s="34">
        <f t="shared" si="6"/>
        <v>99.232209068859149</v>
      </c>
      <c r="G201" s="34"/>
      <c r="H201" s="34"/>
      <c r="J201" s="38"/>
    </row>
    <row r="202" spans="1:10" x14ac:dyDescent="0.2">
      <c r="A202" s="30" t="s">
        <v>254</v>
      </c>
      <c r="B202" s="33" t="s">
        <v>274</v>
      </c>
      <c r="C202" s="34">
        <v>2442.5</v>
      </c>
      <c r="D202" s="34">
        <v>1456.7</v>
      </c>
      <c r="E202" s="34">
        <v>1188.2</v>
      </c>
      <c r="F202" s="34">
        <f t="shared" si="6"/>
        <v>81.567927507379693</v>
      </c>
      <c r="G202" s="34"/>
      <c r="H202" s="34"/>
      <c r="J202" s="38"/>
    </row>
    <row r="203" spans="1:10" ht="31.5" x14ac:dyDescent="0.2">
      <c r="A203" s="10" t="s">
        <v>255</v>
      </c>
      <c r="B203" s="11" t="s">
        <v>275</v>
      </c>
      <c r="C203" s="47">
        <v>140133.29999999999</v>
      </c>
      <c r="D203" s="47">
        <v>140133.29999999999</v>
      </c>
      <c r="E203" s="34">
        <v>135648.1</v>
      </c>
      <c r="F203" s="34">
        <f t="shared" si="6"/>
        <v>96.799333206311431</v>
      </c>
      <c r="G203" s="24"/>
      <c r="H203" s="34"/>
      <c r="J203" s="38"/>
    </row>
    <row r="204" spans="1:10" ht="31.5" x14ac:dyDescent="0.2">
      <c r="A204" s="10" t="s">
        <v>441</v>
      </c>
      <c r="B204" s="11" t="s">
        <v>438</v>
      </c>
      <c r="C204" s="47"/>
      <c r="D204" s="47"/>
      <c r="E204" s="34"/>
      <c r="F204" s="34">
        <f t="shared" ref="F204:F270" si="9">IF(E204&gt;0,E204/D204*100,0)</f>
        <v>0</v>
      </c>
      <c r="G204" s="24">
        <v>28959488.300000001</v>
      </c>
      <c r="H204" s="34">
        <f t="shared" si="7"/>
        <v>0</v>
      </c>
      <c r="J204" s="38"/>
    </row>
    <row r="205" spans="1:10" ht="22.5" customHeight="1" x14ac:dyDescent="0.2">
      <c r="A205" s="10" t="s">
        <v>442</v>
      </c>
      <c r="B205" s="11" t="s">
        <v>439</v>
      </c>
      <c r="C205" s="47"/>
      <c r="D205" s="47"/>
      <c r="E205" s="34"/>
      <c r="F205" s="34">
        <f t="shared" si="9"/>
        <v>0</v>
      </c>
      <c r="G205" s="24">
        <v>407899.2</v>
      </c>
      <c r="H205" s="34">
        <f t="shared" si="7"/>
        <v>0</v>
      </c>
      <c r="J205" s="38"/>
    </row>
    <row r="206" spans="1:10" ht="21" customHeight="1" x14ac:dyDescent="0.2">
      <c r="A206" s="10" t="s">
        <v>443</v>
      </c>
      <c r="B206" s="11" t="s">
        <v>440</v>
      </c>
      <c r="C206" s="47"/>
      <c r="D206" s="47"/>
      <c r="E206" s="34"/>
      <c r="F206" s="34">
        <f t="shared" si="9"/>
        <v>0</v>
      </c>
      <c r="G206" s="24">
        <v>522020.3</v>
      </c>
      <c r="H206" s="34">
        <f t="shared" si="7"/>
        <v>0</v>
      </c>
      <c r="J206" s="38"/>
    </row>
    <row r="207" spans="1:10" s="20" customFormat="1" ht="47.25" x14ac:dyDescent="0.2">
      <c r="A207" s="13" t="s">
        <v>433</v>
      </c>
      <c r="B207" s="12" t="s">
        <v>10</v>
      </c>
      <c r="C207" s="22">
        <f>SUM(C208:C220)+0.1</f>
        <v>29320736.400000002</v>
      </c>
      <c r="D207" s="22">
        <f>SUM(D208:D220)</f>
        <v>29312285.800000001</v>
      </c>
      <c r="E207" s="22">
        <f>SUM(E208:E220)</f>
        <v>27886896.799999997</v>
      </c>
      <c r="F207" s="22">
        <f t="shared" si="9"/>
        <v>95.137230137132462</v>
      </c>
      <c r="G207" s="22">
        <f>SUM(G208:G220)</f>
        <v>24922413.699999999</v>
      </c>
      <c r="H207" s="22">
        <f t="shared" si="7"/>
        <v>111.89484748822703</v>
      </c>
      <c r="I207" s="51"/>
      <c r="J207" s="38"/>
    </row>
    <row r="208" spans="1:10" ht="21" customHeight="1" x14ac:dyDescent="0.2">
      <c r="A208" s="10" t="s">
        <v>523</v>
      </c>
      <c r="B208" s="11" t="s">
        <v>434</v>
      </c>
      <c r="C208" s="34"/>
      <c r="D208" s="34"/>
      <c r="E208" s="34"/>
      <c r="F208" s="34">
        <f t="shared" si="9"/>
        <v>0</v>
      </c>
      <c r="G208" s="34">
        <v>4550596.2</v>
      </c>
      <c r="H208" s="34">
        <f t="shared" si="7"/>
        <v>0</v>
      </c>
      <c r="J208" s="42"/>
    </row>
    <row r="209" spans="1:10" ht="21" customHeight="1" x14ac:dyDescent="0.2">
      <c r="A209" s="10" t="s">
        <v>524</v>
      </c>
      <c r="B209" s="11" t="s">
        <v>435</v>
      </c>
      <c r="C209" s="34"/>
      <c r="D209" s="34"/>
      <c r="E209" s="34"/>
      <c r="F209" s="34">
        <f t="shared" si="9"/>
        <v>0</v>
      </c>
      <c r="G209" s="34">
        <v>19819370.199999999</v>
      </c>
      <c r="H209" s="34">
        <f t="shared" si="7"/>
        <v>0</v>
      </c>
      <c r="J209" s="42"/>
    </row>
    <row r="210" spans="1:10" ht="20.25" customHeight="1" x14ac:dyDescent="0.2">
      <c r="A210" s="10" t="s">
        <v>525</v>
      </c>
      <c r="B210" s="11" t="s">
        <v>436</v>
      </c>
      <c r="C210" s="34"/>
      <c r="D210" s="34"/>
      <c r="E210" s="34"/>
      <c r="F210" s="34">
        <f t="shared" si="9"/>
        <v>0</v>
      </c>
      <c r="G210" s="34">
        <v>541744.1</v>
      </c>
      <c r="H210" s="34">
        <f t="shared" si="7"/>
        <v>0</v>
      </c>
      <c r="J210" s="42"/>
    </row>
    <row r="211" spans="1:10" ht="20.25" customHeight="1" x14ac:dyDescent="0.2">
      <c r="A211" s="10" t="s">
        <v>527</v>
      </c>
      <c r="B211" s="11" t="s">
        <v>526</v>
      </c>
      <c r="C211" s="34"/>
      <c r="D211" s="34"/>
      <c r="E211" s="34"/>
      <c r="F211" s="34">
        <f t="shared" si="9"/>
        <v>0</v>
      </c>
      <c r="G211" s="34">
        <v>10703.2</v>
      </c>
      <c r="H211" s="34"/>
      <c r="J211" s="42"/>
    </row>
    <row r="212" spans="1:10" ht="31.5" x14ac:dyDescent="0.2">
      <c r="A212" s="35" t="s">
        <v>276</v>
      </c>
      <c r="B212" s="31" t="s">
        <v>285</v>
      </c>
      <c r="C212" s="34">
        <v>1381872.7</v>
      </c>
      <c r="D212" s="34">
        <v>1381872.7</v>
      </c>
      <c r="E212" s="34">
        <v>1280511.8999999999</v>
      </c>
      <c r="F212" s="34">
        <f t="shared" si="9"/>
        <v>92.664968343321334</v>
      </c>
      <c r="G212" s="34"/>
      <c r="H212" s="34"/>
      <c r="J212" s="38"/>
    </row>
    <row r="213" spans="1:10" ht="31.5" x14ac:dyDescent="0.2">
      <c r="A213" s="35" t="s">
        <v>277</v>
      </c>
      <c r="B213" s="31" t="s">
        <v>286</v>
      </c>
      <c r="C213" s="34">
        <v>27600</v>
      </c>
      <c r="D213" s="34">
        <v>19149.400000000001</v>
      </c>
      <c r="E213" s="34">
        <v>19149.3</v>
      </c>
      <c r="F213" s="34">
        <f t="shared" si="9"/>
        <v>99.999477790426837</v>
      </c>
      <c r="G213" s="34"/>
      <c r="H213" s="34"/>
      <c r="J213" s="38"/>
    </row>
    <row r="214" spans="1:10" x14ac:dyDescent="0.2">
      <c r="A214" s="35" t="s">
        <v>278</v>
      </c>
      <c r="B214" s="31" t="s">
        <v>287</v>
      </c>
      <c r="C214" s="34">
        <v>7626521.5999999996</v>
      </c>
      <c r="D214" s="34">
        <v>7626521.5999999996</v>
      </c>
      <c r="E214" s="34">
        <v>7395363.9000000004</v>
      </c>
      <c r="F214" s="34">
        <f t="shared" si="9"/>
        <v>96.969028449352336</v>
      </c>
      <c r="G214" s="34"/>
      <c r="H214" s="34"/>
      <c r="J214" s="38"/>
    </row>
    <row r="215" spans="1:10" x14ac:dyDescent="0.2">
      <c r="A215" s="35" t="s">
        <v>279</v>
      </c>
      <c r="B215" s="31" t="s">
        <v>288</v>
      </c>
      <c r="C215" s="34">
        <v>96103</v>
      </c>
      <c r="D215" s="34">
        <v>96103</v>
      </c>
      <c r="E215" s="34">
        <v>96103</v>
      </c>
      <c r="F215" s="34">
        <f t="shared" si="9"/>
        <v>100</v>
      </c>
      <c r="G215" s="34"/>
      <c r="H215" s="34"/>
      <c r="J215" s="38"/>
    </row>
    <row r="216" spans="1:10" x14ac:dyDescent="0.2">
      <c r="A216" s="35" t="s">
        <v>280</v>
      </c>
      <c r="B216" s="31" t="s">
        <v>289</v>
      </c>
      <c r="C216" s="34">
        <v>2899046.9</v>
      </c>
      <c r="D216" s="34">
        <v>2899046.9</v>
      </c>
      <c r="E216" s="34">
        <v>2899046.9</v>
      </c>
      <c r="F216" s="34">
        <f t="shared" si="9"/>
        <v>100</v>
      </c>
      <c r="G216" s="34"/>
      <c r="H216" s="34"/>
      <c r="J216" s="38"/>
    </row>
    <row r="217" spans="1:10" x14ac:dyDescent="0.2">
      <c r="A217" s="35" t="s">
        <v>281</v>
      </c>
      <c r="B217" s="31" t="s">
        <v>290</v>
      </c>
      <c r="C217" s="34"/>
      <c r="D217" s="34"/>
      <c r="E217" s="34"/>
      <c r="F217" s="34">
        <f t="shared" si="9"/>
        <v>0</v>
      </c>
      <c r="G217" s="34"/>
      <c r="H217" s="34"/>
      <c r="J217" s="38"/>
    </row>
    <row r="218" spans="1:10" ht="31.5" x14ac:dyDescent="0.2">
      <c r="A218" s="35" t="s">
        <v>282</v>
      </c>
      <c r="B218" s="31" t="s">
        <v>291</v>
      </c>
      <c r="C218" s="34">
        <v>6986474.9000000004</v>
      </c>
      <c r="D218" s="34">
        <v>6986474.9000000004</v>
      </c>
      <c r="E218" s="34">
        <v>6800222.5</v>
      </c>
      <c r="F218" s="34">
        <f t="shared" si="9"/>
        <v>97.334100491794501</v>
      </c>
      <c r="G218" s="34"/>
      <c r="H218" s="34"/>
      <c r="J218" s="38"/>
    </row>
    <row r="219" spans="1:10" ht="31.5" x14ac:dyDescent="0.2">
      <c r="A219" s="35" t="s">
        <v>283</v>
      </c>
      <c r="B219" s="31" t="s">
        <v>292</v>
      </c>
      <c r="C219" s="34">
        <v>9304706.6999999993</v>
      </c>
      <c r="D219" s="34">
        <v>9304706.6999999993</v>
      </c>
      <c r="E219" s="34">
        <v>8447229.9000000004</v>
      </c>
      <c r="F219" s="34">
        <f t="shared" si="9"/>
        <v>90.784483298114068</v>
      </c>
      <c r="G219" s="34"/>
      <c r="H219" s="34"/>
      <c r="J219" s="38"/>
    </row>
    <row r="220" spans="1:10" ht="31.5" x14ac:dyDescent="0.2">
      <c r="A220" s="10" t="s">
        <v>284</v>
      </c>
      <c r="B220" s="11" t="s">
        <v>293</v>
      </c>
      <c r="C220" s="47">
        <v>998410.5</v>
      </c>
      <c r="D220" s="47">
        <v>998410.6</v>
      </c>
      <c r="E220" s="34">
        <v>949269.4</v>
      </c>
      <c r="F220" s="34">
        <f t="shared" si="9"/>
        <v>95.078057063897361</v>
      </c>
      <c r="G220" s="24"/>
      <c r="H220" s="34"/>
      <c r="J220" s="38"/>
    </row>
    <row r="221" spans="1:10" ht="47.25" x14ac:dyDescent="0.2">
      <c r="A221" s="13" t="s">
        <v>430</v>
      </c>
      <c r="B221" s="27" t="s">
        <v>11</v>
      </c>
      <c r="C221" s="48">
        <f>SUM(C222:C225)</f>
        <v>125476.2</v>
      </c>
      <c r="D221" s="48">
        <f t="shared" ref="D221:E221" si="10">SUM(D222:D225)</f>
        <v>125476.2</v>
      </c>
      <c r="E221" s="48">
        <f t="shared" si="10"/>
        <v>122343.90000000001</v>
      </c>
      <c r="F221" s="22">
        <f t="shared" si="9"/>
        <v>97.503670018696781</v>
      </c>
      <c r="G221" s="22">
        <f>SUM(G222:G225)</f>
        <v>137548</v>
      </c>
      <c r="H221" s="22">
        <f t="shared" ref="H221:H238" si="11">E221/G221*100</f>
        <v>88.946331462471278</v>
      </c>
      <c r="J221" s="38"/>
    </row>
    <row r="222" spans="1:10" x14ac:dyDescent="0.2">
      <c r="A222" s="35" t="s">
        <v>529</v>
      </c>
      <c r="B222" s="28" t="s">
        <v>528</v>
      </c>
      <c r="C222" s="23"/>
      <c r="D222" s="23"/>
      <c r="E222" s="23"/>
      <c r="F222" s="34">
        <f t="shared" si="9"/>
        <v>0</v>
      </c>
      <c r="G222" s="34">
        <v>40696</v>
      </c>
      <c r="H222" s="34"/>
      <c r="J222" s="42"/>
    </row>
    <row r="223" spans="1:10" ht="47.25" x14ac:dyDescent="0.2">
      <c r="A223" s="10" t="s">
        <v>432</v>
      </c>
      <c r="B223" s="11" t="s">
        <v>431</v>
      </c>
      <c r="C223" s="23"/>
      <c r="D223" s="23"/>
      <c r="E223" s="23"/>
      <c r="F223" s="34">
        <f t="shared" si="9"/>
        <v>0</v>
      </c>
      <c r="G223" s="34">
        <v>96852</v>
      </c>
      <c r="H223" s="34">
        <f t="shared" si="11"/>
        <v>0</v>
      </c>
      <c r="J223" s="42"/>
    </row>
    <row r="224" spans="1:10" x14ac:dyDescent="0.2">
      <c r="A224" s="10" t="s">
        <v>294</v>
      </c>
      <c r="B224" s="11" t="s">
        <v>296</v>
      </c>
      <c r="C224" s="47">
        <v>41734.800000000003</v>
      </c>
      <c r="D224" s="47">
        <v>41734.800000000003</v>
      </c>
      <c r="E224" s="34">
        <v>41634.300000000003</v>
      </c>
      <c r="F224" s="34">
        <f t="shared" si="9"/>
        <v>99.759193766353263</v>
      </c>
      <c r="G224" s="24"/>
      <c r="H224" s="34"/>
      <c r="J224" s="38"/>
    </row>
    <row r="225" spans="1:10" ht="47.25" x14ac:dyDescent="0.2">
      <c r="A225" s="10" t="s">
        <v>295</v>
      </c>
      <c r="B225" s="11" t="s">
        <v>297</v>
      </c>
      <c r="C225" s="47">
        <v>83741.399999999994</v>
      </c>
      <c r="D225" s="34">
        <v>83741.399999999994</v>
      </c>
      <c r="E225" s="34">
        <v>80709.600000000006</v>
      </c>
      <c r="F225" s="34">
        <f t="shared" si="9"/>
        <v>96.379568528828059</v>
      </c>
      <c r="G225" s="24"/>
      <c r="H225" s="34"/>
      <c r="J225" s="38"/>
    </row>
    <row r="226" spans="1:10" s="20" customFormat="1" ht="31.5" x14ac:dyDescent="0.2">
      <c r="A226" s="9" t="s">
        <v>298</v>
      </c>
      <c r="B226" s="12" t="s">
        <v>52</v>
      </c>
      <c r="C226" s="22">
        <f>SUM(C227:C238)</f>
        <v>2440467.4</v>
      </c>
      <c r="D226" s="22">
        <f t="shared" ref="D226:E226" si="12">SUM(D227:D238)</f>
        <v>2440466.7000000002</v>
      </c>
      <c r="E226" s="22">
        <f t="shared" si="12"/>
        <v>2431266.9</v>
      </c>
      <c r="F226" s="22">
        <f t="shared" si="9"/>
        <v>99.623031119416623</v>
      </c>
      <c r="G226" s="22">
        <f>SUM(G227:G238)</f>
        <v>1515242.7</v>
      </c>
      <c r="H226" s="22">
        <f t="shared" si="11"/>
        <v>160.45395895984186</v>
      </c>
      <c r="I226" s="51"/>
      <c r="J226" s="38"/>
    </row>
    <row r="227" spans="1:10" x14ac:dyDescent="0.2">
      <c r="A227" s="30">
        <v>6210000000</v>
      </c>
      <c r="B227" s="31" t="s">
        <v>427</v>
      </c>
      <c r="C227" s="34"/>
      <c r="D227" s="34"/>
      <c r="E227" s="34"/>
      <c r="F227" s="34">
        <f t="shared" si="9"/>
        <v>0</v>
      </c>
      <c r="G227" s="34">
        <v>109161.9</v>
      </c>
      <c r="H227" s="34">
        <f t="shared" si="11"/>
        <v>0</v>
      </c>
      <c r="J227" s="42"/>
    </row>
    <row r="228" spans="1:10" x14ac:dyDescent="0.2">
      <c r="A228" s="30" t="s">
        <v>299</v>
      </c>
      <c r="B228" s="31" t="s">
        <v>304</v>
      </c>
      <c r="C228" s="34">
        <v>1966275.6</v>
      </c>
      <c r="D228" s="34">
        <v>1966275.6</v>
      </c>
      <c r="E228" s="34">
        <v>1963703.2</v>
      </c>
      <c r="F228" s="34">
        <f t="shared" si="9"/>
        <v>99.869173985579636</v>
      </c>
      <c r="G228" s="34"/>
      <c r="H228" s="34"/>
      <c r="J228" s="38"/>
    </row>
    <row r="229" spans="1:10" x14ac:dyDescent="0.2">
      <c r="A229" s="30" t="s">
        <v>300</v>
      </c>
      <c r="B229" s="31" t="s">
        <v>305</v>
      </c>
      <c r="C229" s="34">
        <v>4801.3999999999996</v>
      </c>
      <c r="D229" s="34">
        <v>4801.3999999999996</v>
      </c>
      <c r="E229" s="34">
        <v>4709.5</v>
      </c>
      <c r="F229" s="34">
        <f t="shared" si="9"/>
        <v>98.085974923980515</v>
      </c>
      <c r="G229" s="34"/>
      <c r="H229" s="34"/>
      <c r="J229" s="38"/>
    </row>
    <row r="230" spans="1:10" x14ac:dyDescent="0.2">
      <c r="A230" s="30" t="s">
        <v>301</v>
      </c>
      <c r="B230" s="31" t="s">
        <v>306</v>
      </c>
      <c r="C230" s="34">
        <v>23002.2</v>
      </c>
      <c r="D230" s="34">
        <v>23002.2</v>
      </c>
      <c r="E230" s="34">
        <v>23002.1</v>
      </c>
      <c r="F230" s="34">
        <f t="shared" si="9"/>
        <v>99.999565258975224</v>
      </c>
      <c r="G230" s="34"/>
      <c r="H230" s="34"/>
      <c r="J230" s="38"/>
    </row>
    <row r="231" spans="1:10" x14ac:dyDescent="0.2">
      <c r="A231" s="30" t="s">
        <v>302</v>
      </c>
      <c r="B231" s="31" t="s">
        <v>307</v>
      </c>
      <c r="C231" s="34">
        <v>22830.6</v>
      </c>
      <c r="D231" s="34">
        <v>22830.6</v>
      </c>
      <c r="E231" s="34">
        <v>22830.6</v>
      </c>
      <c r="F231" s="34">
        <f t="shared" si="9"/>
        <v>100</v>
      </c>
      <c r="G231" s="34"/>
      <c r="H231" s="34"/>
      <c r="J231" s="38"/>
    </row>
    <row r="232" spans="1:10" x14ac:dyDescent="0.2">
      <c r="A232" s="30" t="s">
        <v>303</v>
      </c>
      <c r="B232" s="31" t="s">
        <v>308</v>
      </c>
      <c r="C232" s="34">
        <v>9000</v>
      </c>
      <c r="D232" s="34">
        <v>8999.2999999999993</v>
      </c>
      <c r="E232" s="34">
        <v>4499.6000000000004</v>
      </c>
      <c r="F232" s="34">
        <f t="shared" si="9"/>
        <v>49.999444401231216</v>
      </c>
      <c r="G232" s="34"/>
      <c r="H232" s="34"/>
      <c r="J232" s="38"/>
    </row>
    <row r="233" spans="1:10" x14ac:dyDescent="0.2">
      <c r="A233" s="30">
        <v>6220000000</v>
      </c>
      <c r="B233" s="31" t="s">
        <v>530</v>
      </c>
      <c r="C233" s="34"/>
      <c r="D233" s="34"/>
      <c r="E233" s="34"/>
      <c r="F233" s="34">
        <f t="shared" si="9"/>
        <v>0</v>
      </c>
      <c r="G233" s="34">
        <v>590649</v>
      </c>
      <c r="H233" s="34"/>
      <c r="J233" s="38"/>
    </row>
    <row r="234" spans="1:10" ht="31.5" x14ac:dyDescent="0.2">
      <c r="A234" s="30" t="s">
        <v>309</v>
      </c>
      <c r="B234" s="31" t="s">
        <v>312</v>
      </c>
      <c r="C234" s="34">
        <v>78941.2</v>
      </c>
      <c r="D234" s="34">
        <v>78941.2</v>
      </c>
      <c r="E234" s="34">
        <v>78938.5</v>
      </c>
      <c r="F234" s="34">
        <f t="shared" si="9"/>
        <v>99.996579732763124</v>
      </c>
      <c r="G234" s="34"/>
      <c r="H234" s="34"/>
      <c r="J234" s="38"/>
    </row>
    <row r="235" spans="1:10" x14ac:dyDescent="0.2">
      <c r="A235" s="10" t="s">
        <v>310</v>
      </c>
      <c r="B235" s="11" t="s">
        <v>313</v>
      </c>
      <c r="C235" s="47">
        <v>332816.40000000002</v>
      </c>
      <c r="D235" s="47">
        <v>332816.40000000002</v>
      </c>
      <c r="E235" s="34">
        <v>330783.40000000002</v>
      </c>
      <c r="F235" s="34">
        <f t="shared" si="9"/>
        <v>99.389152698004068</v>
      </c>
      <c r="G235" s="24"/>
      <c r="H235" s="34"/>
      <c r="J235" s="38"/>
    </row>
    <row r="236" spans="1:10" ht="31.5" x14ac:dyDescent="0.2">
      <c r="A236" s="10" t="s">
        <v>311</v>
      </c>
      <c r="B236" s="11" t="s">
        <v>390</v>
      </c>
      <c r="C236" s="47">
        <v>2800</v>
      </c>
      <c r="D236" s="47">
        <v>2800</v>
      </c>
      <c r="E236" s="34">
        <v>2800</v>
      </c>
      <c r="F236" s="34">
        <f t="shared" si="9"/>
        <v>100</v>
      </c>
      <c r="G236" s="24"/>
      <c r="H236" s="34"/>
      <c r="J236" s="38"/>
    </row>
    <row r="237" spans="1:10" x14ac:dyDescent="0.2">
      <c r="A237" s="10">
        <v>6230000000</v>
      </c>
      <c r="B237" s="11" t="s">
        <v>428</v>
      </c>
      <c r="C237" s="47"/>
      <c r="D237" s="47"/>
      <c r="E237" s="34"/>
      <c r="F237" s="34">
        <f t="shared" si="9"/>
        <v>0</v>
      </c>
      <c r="G237" s="24">
        <v>418478</v>
      </c>
      <c r="H237" s="34">
        <f t="shared" si="11"/>
        <v>0</v>
      </c>
      <c r="J237" s="38"/>
    </row>
    <row r="238" spans="1:10" ht="31.5" x14ac:dyDescent="0.2">
      <c r="A238" s="10">
        <v>6240000000</v>
      </c>
      <c r="B238" s="11" t="s">
        <v>429</v>
      </c>
      <c r="C238" s="47"/>
      <c r="D238" s="47"/>
      <c r="E238" s="34"/>
      <c r="F238" s="34">
        <f t="shared" si="9"/>
        <v>0</v>
      </c>
      <c r="G238" s="24">
        <v>396953.8</v>
      </c>
      <c r="H238" s="34">
        <f t="shared" si="11"/>
        <v>0</v>
      </c>
      <c r="J238" s="38"/>
    </row>
    <row r="239" spans="1:10" s="20" customFormat="1" ht="31.5" x14ac:dyDescent="0.2">
      <c r="A239" s="9" t="s">
        <v>314</v>
      </c>
      <c r="B239" s="12" t="s">
        <v>12</v>
      </c>
      <c r="C239" s="22">
        <f>SUM(C240:C242)</f>
        <v>112080.4</v>
      </c>
      <c r="D239" s="22">
        <f>SUM(D240:D242)</f>
        <v>112080.4</v>
      </c>
      <c r="E239" s="22">
        <f>SUM(E240:E242)</f>
        <v>111985</v>
      </c>
      <c r="F239" s="22">
        <f t="shared" si="9"/>
        <v>99.91488253075471</v>
      </c>
      <c r="G239" s="22">
        <f>SUM(G241:G242)</f>
        <v>110780.9</v>
      </c>
      <c r="H239" s="22">
        <f t="shared" ref="H239:H279" si="13">E239/G239*100</f>
        <v>101.08692021819647</v>
      </c>
      <c r="J239" s="38"/>
    </row>
    <row r="240" spans="1:10" x14ac:dyDescent="0.2">
      <c r="A240" s="30" t="s">
        <v>315</v>
      </c>
      <c r="B240" s="31" t="s">
        <v>316</v>
      </c>
      <c r="C240" s="34">
        <v>100000</v>
      </c>
      <c r="D240" s="34">
        <v>100000</v>
      </c>
      <c r="E240" s="34">
        <v>100000</v>
      </c>
      <c r="F240" s="34">
        <f t="shared" si="9"/>
        <v>100</v>
      </c>
      <c r="G240" s="34"/>
      <c r="H240" s="34"/>
      <c r="J240" s="38"/>
    </row>
    <row r="241" spans="1:10" ht="31.5" x14ac:dyDescent="0.2">
      <c r="A241" s="10">
        <v>6320000000</v>
      </c>
      <c r="B241" s="11" t="s">
        <v>426</v>
      </c>
      <c r="C241" s="34"/>
      <c r="D241" s="34"/>
      <c r="E241" s="34"/>
      <c r="F241" s="34">
        <f t="shared" si="9"/>
        <v>0</v>
      </c>
      <c r="G241" s="34">
        <v>110780.9</v>
      </c>
      <c r="H241" s="34">
        <f t="shared" si="13"/>
        <v>0</v>
      </c>
      <c r="J241" s="38"/>
    </row>
    <row r="242" spans="1:10" ht="31.5" x14ac:dyDescent="0.2">
      <c r="A242" s="30" t="s">
        <v>317</v>
      </c>
      <c r="B242" s="31" t="s">
        <v>318</v>
      </c>
      <c r="C242" s="34">
        <v>12080.4</v>
      </c>
      <c r="D242" s="34">
        <v>12080.4</v>
      </c>
      <c r="E242" s="34">
        <v>11985</v>
      </c>
      <c r="F242" s="34">
        <f t="shared" si="9"/>
        <v>99.210291049965235</v>
      </c>
      <c r="G242" s="34"/>
      <c r="H242" s="34"/>
      <c r="J242" s="38"/>
    </row>
    <row r="243" spans="1:10" s="20" customFormat="1" ht="31.5" x14ac:dyDescent="0.2">
      <c r="A243" s="9" t="s">
        <v>319</v>
      </c>
      <c r="B243" s="12" t="s">
        <v>53</v>
      </c>
      <c r="C243" s="22">
        <f>SUM(C244:C250)</f>
        <v>1315754.7</v>
      </c>
      <c r="D243" s="22">
        <f>SUM(D244:D250)</f>
        <v>1314621.2999999998</v>
      </c>
      <c r="E243" s="22">
        <f>SUM(E244:E250)</f>
        <v>1307212.7</v>
      </c>
      <c r="F243" s="22">
        <f t="shared" si="9"/>
        <v>99.436446070058366</v>
      </c>
      <c r="G243" s="22">
        <f>SUM(G244:G250)</f>
        <v>1413846.1</v>
      </c>
      <c r="H243" s="22">
        <f t="shared" si="13"/>
        <v>92.457920278593249</v>
      </c>
      <c r="J243" s="38"/>
    </row>
    <row r="244" spans="1:10" s="20" customFormat="1" ht="31.5" x14ac:dyDescent="0.2">
      <c r="A244" s="30">
        <v>6410000000</v>
      </c>
      <c r="B244" s="31" t="s">
        <v>531</v>
      </c>
      <c r="C244" s="34"/>
      <c r="D244" s="34"/>
      <c r="E244" s="34"/>
      <c r="F244" s="34">
        <f t="shared" si="9"/>
        <v>0</v>
      </c>
      <c r="G244" s="34">
        <v>935435.9</v>
      </c>
      <c r="H244" s="34"/>
      <c r="J244" s="38"/>
    </row>
    <row r="245" spans="1:10" ht="31.5" x14ac:dyDescent="0.2">
      <c r="A245" s="10" t="s">
        <v>320</v>
      </c>
      <c r="B245" s="11" t="s">
        <v>321</v>
      </c>
      <c r="C245" s="47">
        <v>100394.7</v>
      </c>
      <c r="D245" s="34">
        <v>100394.7</v>
      </c>
      <c r="E245" s="34">
        <v>100394.4</v>
      </c>
      <c r="F245" s="34">
        <f t="shared" si="9"/>
        <v>99.999701179444727</v>
      </c>
      <c r="G245" s="24"/>
      <c r="H245" s="34"/>
      <c r="J245" s="38"/>
    </row>
    <row r="246" spans="1:10" x14ac:dyDescent="0.2">
      <c r="A246" s="10">
        <v>6420000000</v>
      </c>
      <c r="B246" s="11" t="s">
        <v>532</v>
      </c>
      <c r="C246" s="47"/>
      <c r="D246" s="34"/>
      <c r="E246" s="34"/>
      <c r="F246" s="34">
        <f t="shared" si="9"/>
        <v>0</v>
      </c>
      <c r="G246" s="24">
        <v>270481.40000000002</v>
      </c>
      <c r="H246" s="34"/>
      <c r="J246" s="38"/>
    </row>
    <row r="247" spans="1:10" ht="31.5" x14ac:dyDescent="0.2">
      <c r="A247" s="10">
        <v>6430000000</v>
      </c>
      <c r="B247" s="11" t="s">
        <v>533</v>
      </c>
      <c r="C247" s="47"/>
      <c r="D247" s="34"/>
      <c r="E247" s="34"/>
      <c r="F247" s="34">
        <f t="shared" si="9"/>
        <v>0</v>
      </c>
      <c r="G247" s="24">
        <v>207928.8</v>
      </c>
      <c r="H247" s="34"/>
      <c r="J247" s="38"/>
    </row>
    <row r="248" spans="1:10" ht="31.5" x14ac:dyDescent="0.2">
      <c r="A248" s="10" t="s">
        <v>322</v>
      </c>
      <c r="B248" s="11" t="s">
        <v>325</v>
      </c>
      <c r="C248" s="47">
        <v>834773.5</v>
      </c>
      <c r="D248" s="34">
        <v>833640.1</v>
      </c>
      <c r="E248" s="34">
        <v>830353.9</v>
      </c>
      <c r="F248" s="34">
        <f t="shared" si="9"/>
        <v>99.605801112494476</v>
      </c>
      <c r="G248" s="24"/>
      <c r="H248" s="34"/>
      <c r="J248" s="38"/>
    </row>
    <row r="249" spans="1:10" ht="31.5" x14ac:dyDescent="0.2">
      <c r="A249" s="10" t="s">
        <v>323</v>
      </c>
      <c r="B249" s="11" t="s">
        <v>326</v>
      </c>
      <c r="C249" s="47">
        <v>327084</v>
      </c>
      <c r="D249" s="47">
        <v>327084</v>
      </c>
      <c r="E249" s="34">
        <v>322963</v>
      </c>
      <c r="F249" s="34">
        <f t="shared" si="9"/>
        <v>98.740079001112875</v>
      </c>
      <c r="G249" s="24"/>
      <c r="H249" s="34"/>
      <c r="J249" s="38"/>
    </row>
    <row r="250" spans="1:10" ht="31.5" x14ac:dyDescent="0.2">
      <c r="A250" s="10" t="s">
        <v>324</v>
      </c>
      <c r="B250" s="11" t="s">
        <v>327</v>
      </c>
      <c r="C250" s="47">
        <v>53502.5</v>
      </c>
      <c r="D250" s="47">
        <v>53502.5</v>
      </c>
      <c r="E250" s="34">
        <v>53501.4</v>
      </c>
      <c r="F250" s="34">
        <f t="shared" si="9"/>
        <v>99.997944021307418</v>
      </c>
      <c r="G250" s="24"/>
      <c r="H250" s="34"/>
      <c r="J250" s="38"/>
    </row>
    <row r="251" spans="1:10" s="20" customFormat="1" ht="31.5" x14ac:dyDescent="0.2">
      <c r="A251" s="9" t="s">
        <v>328</v>
      </c>
      <c r="B251" s="12" t="s">
        <v>54</v>
      </c>
      <c r="C251" s="22">
        <f>SUM(C252:C260)+0.1</f>
        <v>401044.69999999995</v>
      </c>
      <c r="D251" s="22">
        <f>SUM(D252:D260)</f>
        <v>401044.69999999995</v>
      </c>
      <c r="E251" s="22">
        <f>SUM(E252:E260)</f>
        <v>313351.59999999998</v>
      </c>
      <c r="F251" s="22">
        <f t="shared" si="9"/>
        <v>78.133833959157172</v>
      </c>
      <c r="G251" s="22">
        <f>SUM(G252:G261)</f>
        <v>428108</v>
      </c>
      <c r="H251" s="22">
        <f t="shared" si="13"/>
        <v>73.194521008717416</v>
      </c>
      <c r="J251" s="38"/>
    </row>
    <row r="252" spans="1:10" ht="31.5" x14ac:dyDescent="0.2">
      <c r="A252" s="10">
        <v>6510000000</v>
      </c>
      <c r="B252" s="11" t="s">
        <v>424</v>
      </c>
      <c r="C252" s="34"/>
      <c r="D252" s="34"/>
      <c r="E252" s="34"/>
      <c r="F252" s="34">
        <f t="shared" si="9"/>
        <v>0</v>
      </c>
      <c r="G252" s="34">
        <v>110296.8</v>
      </c>
      <c r="H252" s="34">
        <f t="shared" si="13"/>
        <v>0</v>
      </c>
      <c r="J252" s="42"/>
    </row>
    <row r="253" spans="1:10" x14ac:dyDescent="0.2">
      <c r="A253" s="10">
        <v>6520000000</v>
      </c>
      <c r="B253" s="11" t="s">
        <v>425</v>
      </c>
      <c r="C253" s="34"/>
      <c r="D253" s="34"/>
      <c r="E253" s="34"/>
      <c r="F253" s="34">
        <f t="shared" si="9"/>
        <v>0</v>
      </c>
      <c r="G253" s="34">
        <v>314826.3</v>
      </c>
      <c r="H253" s="34">
        <f t="shared" si="13"/>
        <v>0</v>
      </c>
      <c r="J253" s="42"/>
    </row>
    <row r="254" spans="1:10" ht="31.5" x14ac:dyDescent="0.2">
      <c r="A254" s="10">
        <v>6530000000</v>
      </c>
      <c r="B254" s="11" t="s">
        <v>534</v>
      </c>
      <c r="C254" s="34"/>
      <c r="D254" s="34"/>
      <c r="E254" s="34"/>
      <c r="F254" s="34">
        <f t="shared" si="9"/>
        <v>0</v>
      </c>
      <c r="G254" s="34">
        <v>481.9</v>
      </c>
      <c r="H254" s="34"/>
      <c r="J254" s="42"/>
    </row>
    <row r="255" spans="1:10" ht="31.5" x14ac:dyDescent="0.2">
      <c r="A255" s="10" t="s">
        <v>329</v>
      </c>
      <c r="B255" s="11" t="s">
        <v>334</v>
      </c>
      <c r="C255" s="47">
        <v>88960.3</v>
      </c>
      <c r="D255" s="47">
        <v>88960.4</v>
      </c>
      <c r="E255" s="34">
        <v>85347.4</v>
      </c>
      <c r="F255" s="34">
        <f t="shared" si="9"/>
        <v>95.938642362219596</v>
      </c>
      <c r="G255" s="24"/>
      <c r="H255" s="34"/>
      <c r="J255" s="38"/>
    </row>
    <row r="256" spans="1:10" ht="31.5" x14ac:dyDescent="0.2">
      <c r="A256" s="10" t="s">
        <v>330</v>
      </c>
      <c r="B256" s="11" t="s">
        <v>335</v>
      </c>
      <c r="C256" s="47">
        <v>309457.8</v>
      </c>
      <c r="D256" s="34">
        <v>309457.8</v>
      </c>
      <c r="E256" s="34">
        <v>225377.7</v>
      </c>
      <c r="F256" s="34">
        <f t="shared" si="9"/>
        <v>72.829865655349451</v>
      </c>
      <c r="G256" s="24"/>
      <c r="H256" s="34"/>
      <c r="J256" s="38"/>
    </row>
    <row r="257" spans="1:10" ht="31.5" x14ac:dyDescent="0.2">
      <c r="A257" s="10" t="s">
        <v>331</v>
      </c>
      <c r="B257" s="11" t="s">
        <v>336</v>
      </c>
      <c r="C257" s="47">
        <v>530</v>
      </c>
      <c r="D257" s="47">
        <v>530</v>
      </c>
      <c r="E257" s="34">
        <v>530</v>
      </c>
      <c r="F257" s="34">
        <f t="shared" si="9"/>
        <v>100</v>
      </c>
      <c r="G257" s="24"/>
      <c r="H257" s="34"/>
      <c r="J257" s="38"/>
    </row>
    <row r="258" spans="1:10" ht="31.5" x14ac:dyDescent="0.2">
      <c r="A258" s="10" t="s">
        <v>332</v>
      </c>
      <c r="B258" s="11" t="s">
        <v>337</v>
      </c>
      <c r="C258" s="47">
        <v>533.20000000000005</v>
      </c>
      <c r="D258" s="34">
        <v>533.20000000000005</v>
      </c>
      <c r="E258" s="34">
        <v>533.20000000000005</v>
      </c>
      <c r="F258" s="34">
        <f t="shared" si="9"/>
        <v>100</v>
      </c>
      <c r="G258" s="24"/>
      <c r="H258" s="34"/>
      <c r="J258" s="38"/>
    </row>
    <row r="259" spans="1:10" ht="31.5" x14ac:dyDescent="0.2">
      <c r="A259" s="10" t="s">
        <v>333</v>
      </c>
      <c r="B259" s="11" t="s">
        <v>338</v>
      </c>
      <c r="C259" s="47">
        <v>1563.3</v>
      </c>
      <c r="D259" s="47">
        <v>1563.3</v>
      </c>
      <c r="E259" s="34">
        <v>1563.3</v>
      </c>
      <c r="F259" s="34">
        <f t="shared" si="9"/>
        <v>100</v>
      </c>
      <c r="G259" s="24"/>
      <c r="H259" s="34"/>
      <c r="J259" s="38"/>
    </row>
    <row r="260" spans="1:10" x14ac:dyDescent="0.2">
      <c r="A260" s="10">
        <v>6540000000</v>
      </c>
      <c r="B260" s="28" t="s">
        <v>535</v>
      </c>
      <c r="C260" s="47"/>
      <c r="D260" s="47"/>
      <c r="E260" s="34"/>
      <c r="F260" s="34"/>
      <c r="G260" s="24">
        <v>440</v>
      </c>
      <c r="H260" s="34"/>
      <c r="J260" s="38"/>
    </row>
    <row r="261" spans="1:10" x14ac:dyDescent="0.2">
      <c r="A261" s="10" t="s">
        <v>552</v>
      </c>
      <c r="B261" s="11" t="s">
        <v>551</v>
      </c>
      <c r="C261" s="47"/>
      <c r="D261" s="47"/>
      <c r="E261" s="34"/>
      <c r="F261" s="34"/>
      <c r="G261" s="24">
        <v>2063</v>
      </c>
      <c r="H261" s="34"/>
      <c r="J261" s="38"/>
    </row>
    <row r="262" spans="1:10" s="20" customFormat="1" ht="31.5" x14ac:dyDescent="0.2">
      <c r="A262" s="9" t="s">
        <v>339</v>
      </c>
      <c r="B262" s="12" t="s">
        <v>13</v>
      </c>
      <c r="C262" s="22">
        <f>SUM(C264:C280)+0.1</f>
        <v>9816633.8000000007</v>
      </c>
      <c r="D262" s="22">
        <f>SUM(D264:D280)</f>
        <v>9816633.8000000007</v>
      </c>
      <c r="E262" s="22">
        <f>SUM(E264:E280)</f>
        <v>9759426.1000000034</v>
      </c>
      <c r="F262" s="22">
        <f t="shared" si="9"/>
        <v>99.417237098118122</v>
      </c>
      <c r="G262" s="22">
        <f>SUM(G263:G280)</f>
        <v>11143723.4</v>
      </c>
      <c r="H262" s="22">
        <f t="shared" si="13"/>
        <v>87.577784818313091</v>
      </c>
      <c r="I262" s="51"/>
      <c r="J262" s="38"/>
    </row>
    <row r="263" spans="1:10" x14ac:dyDescent="0.2">
      <c r="A263" s="10">
        <v>6610000000</v>
      </c>
      <c r="B263" s="11" t="s">
        <v>420</v>
      </c>
      <c r="C263" s="34"/>
      <c r="D263" s="34"/>
      <c r="E263" s="34"/>
      <c r="F263" s="34">
        <f t="shared" si="9"/>
        <v>0</v>
      </c>
      <c r="G263" s="34">
        <v>13148.6</v>
      </c>
      <c r="H263" s="34">
        <f t="shared" si="13"/>
        <v>0</v>
      </c>
      <c r="J263" s="42"/>
    </row>
    <row r="264" spans="1:10" x14ac:dyDescent="0.2">
      <c r="A264" s="30" t="s">
        <v>340</v>
      </c>
      <c r="B264" s="31" t="s">
        <v>343</v>
      </c>
      <c r="C264" s="34">
        <v>170000</v>
      </c>
      <c r="D264" s="34">
        <v>170000</v>
      </c>
      <c r="E264" s="34">
        <v>165986.4</v>
      </c>
      <c r="F264" s="34">
        <f t="shared" si="9"/>
        <v>97.63905882352941</v>
      </c>
      <c r="G264" s="34"/>
      <c r="H264" s="34"/>
      <c r="J264" s="38"/>
    </row>
    <row r="265" spans="1:10" x14ac:dyDescent="0.2">
      <c r="A265" s="30" t="s">
        <v>341</v>
      </c>
      <c r="B265" s="31" t="s">
        <v>543</v>
      </c>
      <c r="C265" s="34">
        <v>87599.7</v>
      </c>
      <c r="D265" s="34">
        <v>87599.7</v>
      </c>
      <c r="E265" s="34">
        <v>87599.6</v>
      </c>
      <c r="F265" s="34">
        <f t="shared" si="9"/>
        <v>99.999885844357934</v>
      </c>
      <c r="G265" s="34"/>
      <c r="H265" s="34"/>
      <c r="J265" s="38"/>
    </row>
    <row r="266" spans="1:10" x14ac:dyDescent="0.2">
      <c r="A266" s="30" t="s">
        <v>342</v>
      </c>
      <c r="B266" s="31" t="s">
        <v>344</v>
      </c>
      <c r="C266" s="34">
        <v>6247.5</v>
      </c>
      <c r="D266" s="34">
        <v>6247.5</v>
      </c>
      <c r="E266" s="34">
        <v>6247.5</v>
      </c>
      <c r="F266" s="34">
        <f t="shared" si="9"/>
        <v>100</v>
      </c>
      <c r="G266" s="34"/>
      <c r="H266" s="34"/>
      <c r="J266" s="38"/>
    </row>
    <row r="267" spans="1:10" ht="31.5" x14ac:dyDescent="0.2">
      <c r="A267" s="10">
        <v>6620000000</v>
      </c>
      <c r="B267" s="11" t="s">
        <v>421</v>
      </c>
      <c r="C267" s="34"/>
      <c r="D267" s="34"/>
      <c r="E267" s="34"/>
      <c r="F267" s="34">
        <f t="shared" si="9"/>
        <v>0</v>
      </c>
      <c r="G267" s="23">
        <v>544903.1</v>
      </c>
      <c r="H267" s="34">
        <f t="shared" si="13"/>
        <v>0</v>
      </c>
      <c r="J267" s="38"/>
    </row>
    <row r="268" spans="1:10" ht="31.5" x14ac:dyDescent="0.2">
      <c r="A268" s="10">
        <v>6630000000</v>
      </c>
      <c r="B268" s="11" t="s">
        <v>553</v>
      </c>
      <c r="C268" s="34"/>
      <c r="D268" s="34"/>
      <c r="E268" s="34"/>
      <c r="F268" s="34"/>
      <c r="G268" s="23">
        <v>207.6</v>
      </c>
      <c r="H268" s="34"/>
      <c r="J268" s="38"/>
    </row>
    <row r="269" spans="1:10" ht="47.25" x14ac:dyDescent="0.2">
      <c r="A269" s="30" t="s">
        <v>345</v>
      </c>
      <c r="B269" s="31" t="s">
        <v>353</v>
      </c>
      <c r="C269" s="34">
        <v>8423337.0999999996</v>
      </c>
      <c r="D269" s="34">
        <v>8423337.1999999993</v>
      </c>
      <c r="E269" s="34">
        <v>8378042.4000000004</v>
      </c>
      <c r="F269" s="34">
        <f t="shared" si="9"/>
        <v>99.462270132080207</v>
      </c>
      <c r="G269" s="34"/>
      <c r="H269" s="34"/>
      <c r="J269" s="38"/>
    </row>
    <row r="270" spans="1:10" x14ac:dyDescent="0.2">
      <c r="A270" s="30" t="s">
        <v>346</v>
      </c>
      <c r="B270" s="31" t="s">
        <v>354</v>
      </c>
      <c r="C270" s="34">
        <v>389182.1</v>
      </c>
      <c r="D270" s="34">
        <v>389182.1</v>
      </c>
      <c r="E270" s="34">
        <v>384107.5</v>
      </c>
      <c r="F270" s="34">
        <f t="shared" si="9"/>
        <v>98.696085971065997</v>
      </c>
      <c r="G270" s="34"/>
      <c r="H270" s="34"/>
      <c r="J270" s="38"/>
    </row>
    <row r="271" spans="1:10" ht="31.5" x14ac:dyDescent="0.2">
      <c r="A271" s="30" t="s">
        <v>347</v>
      </c>
      <c r="B271" s="31" t="s">
        <v>355</v>
      </c>
      <c r="C271" s="34">
        <v>40041.300000000003</v>
      </c>
      <c r="D271" s="34">
        <v>40041.300000000003</v>
      </c>
      <c r="E271" s="34">
        <v>40036.300000000003</v>
      </c>
      <c r="F271" s="34">
        <f t="shared" ref="F271:F309" si="14">IF(E271&gt;0,E271/D271*100,0)</f>
        <v>99.987512892938042</v>
      </c>
      <c r="G271" s="34"/>
      <c r="H271" s="34"/>
      <c r="J271" s="38"/>
    </row>
    <row r="272" spans="1:10" x14ac:dyDescent="0.2">
      <c r="A272" s="30" t="s">
        <v>348</v>
      </c>
      <c r="B272" s="31" t="s">
        <v>356</v>
      </c>
      <c r="C272" s="34">
        <v>9000</v>
      </c>
      <c r="D272" s="34">
        <v>9000</v>
      </c>
      <c r="E272" s="34">
        <v>9000</v>
      </c>
      <c r="F272" s="34">
        <f t="shared" si="14"/>
        <v>100</v>
      </c>
      <c r="G272" s="34"/>
      <c r="H272" s="34"/>
      <c r="J272" s="38"/>
    </row>
    <row r="273" spans="1:10" ht="47.25" x14ac:dyDescent="0.2">
      <c r="A273" s="30" t="s">
        <v>349</v>
      </c>
      <c r="B273" s="31" t="s">
        <v>357</v>
      </c>
      <c r="C273" s="34">
        <v>89493.9</v>
      </c>
      <c r="D273" s="34">
        <v>89493.9</v>
      </c>
      <c r="E273" s="34">
        <v>89490.5</v>
      </c>
      <c r="F273" s="34">
        <f t="shared" si="14"/>
        <v>99.996200858382537</v>
      </c>
      <c r="G273" s="34"/>
      <c r="H273" s="34"/>
      <c r="J273" s="38"/>
    </row>
    <row r="274" spans="1:10" ht="47.25" x14ac:dyDescent="0.2">
      <c r="A274" s="30" t="s">
        <v>350</v>
      </c>
      <c r="B274" s="31" t="s">
        <v>358</v>
      </c>
      <c r="C274" s="34">
        <v>205</v>
      </c>
      <c r="D274" s="34">
        <v>205</v>
      </c>
      <c r="E274" s="34">
        <v>205</v>
      </c>
      <c r="F274" s="34">
        <f t="shared" si="14"/>
        <v>100</v>
      </c>
      <c r="G274" s="34"/>
      <c r="H274" s="34"/>
      <c r="J274" s="38"/>
    </row>
    <row r="275" spans="1:10" ht="31.5" x14ac:dyDescent="0.2">
      <c r="A275" s="30" t="s">
        <v>351</v>
      </c>
      <c r="B275" s="31" t="s">
        <v>359</v>
      </c>
      <c r="C275" s="34">
        <v>11751.3</v>
      </c>
      <c r="D275" s="34">
        <v>11751.3</v>
      </c>
      <c r="E275" s="34">
        <v>11751.3</v>
      </c>
      <c r="F275" s="34">
        <f t="shared" si="14"/>
        <v>100</v>
      </c>
      <c r="G275" s="34"/>
      <c r="H275" s="34"/>
      <c r="J275" s="38"/>
    </row>
    <row r="276" spans="1:10" ht="31.5" x14ac:dyDescent="0.2">
      <c r="A276" s="30" t="s">
        <v>352</v>
      </c>
      <c r="B276" s="31" t="s">
        <v>360</v>
      </c>
      <c r="C276" s="34">
        <v>575868.69999999995</v>
      </c>
      <c r="D276" s="34">
        <v>575868.69999999995</v>
      </c>
      <c r="E276" s="34">
        <v>573085.80000000005</v>
      </c>
      <c r="F276" s="34">
        <f t="shared" si="14"/>
        <v>99.516747480805961</v>
      </c>
      <c r="G276" s="34"/>
      <c r="H276" s="34"/>
      <c r="J276" s="38"/>
    </row>
    <row r="277" spans="1:10" ht="31.5" x14ac:dyDescent="0.2">
      <c r="A277" s="10">
        <v>6631000000</v>
      </c>
      <c r="B277" s="11" t="s">
        <v>393</v>
      </c>
      <c r="C277" s="47">
        <v>12718.3</v>
      </c>
      <c r="D277" s="34">
        <v>12718.3</v>
      </c>
      <c r="E277" s="34">
        <v>12685</v>
      </c>
      <c r="F277" s="34">
        <f t="shared" si="14"/>
        <v>99.738172554508083</v>
      </c>
      <c r="G277" s="24"/>
      <c r="H277" s="34"/>
      <c r="J277" s="38"/>
    </row>
    <row r="278" spans="1:10" ht="31.5" x14ac:dyDescent="0.2">
      <c r="A278" s="10" t="s">
        <v>501</v>
      </c>
      <c r="B278" s="11" t="s">
        <v>502</v>
      </c>
      <c r="C278" s="47">
        <v>1188.8</v>
      </c>
      <c r="D278" s="34">
        <v>1188.8</v>
      </c>
      <c r="E278" s="34">
        <v>1188.8</v>
      </c>
      <c r="F278" s="34">
        <f t="shared" si="14"/>
        <v>100</v>
      </c>
      <c r="G278" s="24"/>
      <c r="H278" s="34"/>
      <c r="J278" s="38"/>
    </row>
    <row r="279" spans="1:10" x14ac:dyDescent="0.2">
      <c r="A279" s="10">
        <v>6640000000</v>
      </c>
      <c r="B279" s="11" t="s">
        <v>422</v>
      </c>
      <c r="C279" s="47"/>
      <c r="D279" s="34"/>
      <c r="E279" s="34"/>
      <c r="F279" s="34">
        <f t="shared" si="14"/>
        <v>0</v>
      </c>
      <c r="G279" s="24">
        <v>10425104.4</v>
      </c>
      <c r="H279" s="34">
        <f t="shared" si="13"/>
        <v>0</v>
      </c>
      <c r="J279" s="38"/>
    </row>
    <row r="280" spans="1:10" x14ac:dyDescent="0.2">
      <c r="A280" s="10">
        <v>6650000000</v>
      </c>
      <c r="B280" s="11" t="s">
        <v>423</v>
      </c>
      <c r="C280" s="47"/>
      <c r="D280" s="34"/>
      <c r="E280" s="34"/>
      <c r="F280" s="34">
        <f t="shared" si="14"/>
        <v>0</v>
      </c>
      <c r="G280" s="24">
        <v>160359.70000000001</v>
      </c>
      <c r="H280" s="34">
        <f t="shared" ref="H280:H309" si="15">E280/G280*100</f>
        <v>0</v>
      </c>
      <c r="J280" s="38"/>
    </row>
    <row r="281" spans="1:10" s="20" customFormat="1" ht="31.5" x14ac:dyDescent="0.2">
      <c r="A281" s="9" t="s">
        <v>361</v>
      </c>
      <c r="B281" s="12" t="s">
        <v>14</v>
      </c>
      <c r="C281" s="48">
        <f>SUM(C282:C285)</f>
        <v>172961.1</v>
      </c>
      <c r="D281" s="48">
        <f t="shared" ref="D281:E281" si="16">SUM(D282:D285)</f>
        <v>172961.1</v>
      </c>
      <c r="E281" s="48">
        <f t="shared" si="16"/>
        <v>172877.6</v>
      </c>
      <c r="F281" s="22">
        <f t="shared" si="14"/>
        <v>99.951723248753623</v>
      </c>
      <c r="G281" s="22">
        <f>SUM(G282:G286)</f>
        <v>89490.5</v>
      </c>
      <c r="H281" s="22">
        <f t="shared" si="15"/>
        <v>193.17983473106085</v>
      </c>
      <c r="J281" s="38"/>
    </row>
    <row r="282" spans="1:10" x14ac:dyDescent="0.2">
      <c r="A282" s="30" t="s">
        <v>362</v>
      </c>
      <c r="B282" s="31" t="s">
        <v>366</v>
      </c>
      <c r="C282" s="23">
        <v>115774</v>
      </c>
      <c r="D282" s="23">
        <v>115774</v>
      </c>
      <c r="E282" s="34">
        <v>115774</v>
      </c>
      <c r="F282" s="34">
        <f t="shared" si="14"/>
        <v>100</v>
      </c>
      <c r="G282" s="34"/>
      <c r="H282" s="34"/>
      <c r="J282" s="38"/>
    </row>
    <row r="283" spans="1:10" x14ac:dyDescent="0.2">
      <c r="A283" s="30" t="s">
        <v>363</v>
      </c>
      <c r="B283" s="31" t="s">
        <v>367</v>
      </c>
      <c r="C283" s="23">
        <v>52600.6</v>
      </c>
      <c r="D283" s="23">
        <v>52600.6</v>
      </c>
      <c r="E283" s="34">
        <v>52517.1</v>
      </c>
      <c r="F283" s="34">
        <f t="shared" si="14"/>
        <v>99.841256563613342</v>
      </c>
      <c r="G283" s="34"/>
      <c r="H283" s="34"/>
      <c r="J283" s="38"/>
    </row>
    <row r="284" spans="1:10" ht="31.5" x14ac:dyDescent="0.2">
      <c r="A284" s="30" t="s">
        <v>364</v>
      </c>
      <c r="B284" s="31" t="s">
        <v>368</v>
      </c>
      <c r="C284" s="23"/>
      <c r="D284" s="23"/>
      <c r="E284" s="34"/>
      <c r="F284" s="34">
        <f t="shared" si="14"/>
        <v>0</v>
      </c>
      <c r="G284" s="34"/>
      <c r="H284" s="34"/>
      <c r="J284" s="38"/>
    </row>
    <row r="285" spans="1:10" ht="31.5" x14ac:dyDescent="0.2">
      <c r="A285" s="10" t="s">
        <v>365</v>
      </c>
      <c r="B285" s="11" t="s">
        <v>369</v>
      </c>
      <c r="C285" s="47">
        <v>4586.5</v>
      </c>
      <c r="D285" s="34">
        <v>4586.5</v>
      </c>
      <c r="E285" s="34">
        <v>4586.5</v>
      </c>
      <c r="F285" s="34">
        <f t="shared" si="14"/>
        <v>100</v>
      </c>
      <c r="G285" s="24"/>
      <c r="H285" s="34"/>
      <c r="J285" s="38"/>
    </row>
    <row r="286" spans="1:10" ht="31.5" x14ac:dyDescent="0.2">
      <c r="A286" s="10">
        <v>6780000000</v>
      </c>
      <c r="B286" s="11" t="s">
        <v>419</v>
      </c>
      <c r="C286" s="47"/>
      <c r="D286" s="34"/>
      <c r="E286" s="34"/>
      <c r="F286" s="34">
        <f t="shared" si="14"/>
        <v>0</v>
      </c>
      <c r="G286" s="24">
        <v>89490.5</v>
      </c>
      <c r="H286" s="34">
        <f t="shared" si="15"/>
        <v>0</v>
      </c>
      <c r="J286" s="38"/>
    </row>
    <row r="287" spans="1:10" s="20" customFormat="1" ht="31.5" x14ac:dyDescent="0.2">
      <c r="A287" s="9" t="s">
        <v>370</v>
      </c>
      <c r="B287" s="12" t="s">
        <v>15</v>
      </c>
      <c r="C287" s="22">
        <f>SUM(C289:C292)</f>
        <v>235971.69999999998</v>
      </c>
      <c r="D287" s="22">
        <f t="shared" ref="D287:E287" si="17">SUM(D289:D292)</f>
        <v>235971.69999999998</v>
      </c>
      <c r="E287" s="22">
        <f t="shared" si="17"/>
        <v>233167.40000000002</v>
      </c>
      <c r="F287" s="22">
        <f t="shared" si="14"/>
        <v>98.81159478022154</v>
      </c>
      <c r="G287" s="22">
        <f>SUM(G288:G292)</f>
        <v>263242.8</v>
      </c>
      <c r="H287" s="22">
        <f t="shared" si="15"/>
        <v>88.575034150981537</v>
      </c>
      <c r="J287" s="38"/>
    </row>
    <row r="288" spans="1:10" x14ac:dyDescent="0.2">
      <c r="A288" s="10">
        <v>6810000000</v>
      </c>
      <c r="B288" s="11" t="s">
        <v>418</v>
      </c>
      <c r="C288" s="34"/>
      <c r="D288" s="34"/>
      <c r="E288" s="34"/>
      <c r="F288" s="34">
        <f t="shared" si="14"/>
        <v>0</v>
      </c>
      <c r="G288" s="34">
        <v>212666.6</v>
      </c>
      <c r="H288" s="34">
        <f t="shared" si="15"/>
        <v>0</v>
      </c>
      <c r="J288" s="42"/>
    </row>
    <row r="289" spans="1:10" x14ac:dyDescent="0.2">
      <c r="A289" s="10" t="s">
        <v>371</v>
      </c>
      <c r="B289" s="11" t="s">
        <v>180</v>
      </c>
      <c r="C289" s="47">
        <v>164519.79999999999</v>
      </c>
      <c r="D289" s="47">
        <v>164519.79999999999</v>
      </c>
      <c r="E289" s="34">
        <v>163627.20000000001</v>
      </c>
      <c r="F289" s="34">
        <f t="shared" si="14"/>
        <v>99.457451321968563</v>
      </c>
      <c r="G289" s="24"/>
      <c r="H289" s="34"/>
      <c r="J289" s="38"/>
    </row>
    <row r="290" spans="1:10" x14ac:dyDescent="0.2">
      <c r="A290" s="10">
        <v>6820000000</v>
      </c>
      <c r="B290" s="11" t="s">
        <v>417</v>
      </c>
      <c r="C290" s="47"/>
      <c r="D290" s="47"/>
      <c r="E290" s="34"/>
      <c r="F290" s="34">
        <f t="shared" si="14"/>
        <v>0</v>
      </c>
      <c r="G290" s="24">
        <v>50576.2</v>
      </c>
      <c r="H290" s="34">
        <f t="shared" si="15"/>
        <v>0</v>
      </c>
      <c r="J290" s="38"/>
    </row>
    <row r="291" spans="1:10" x14ac:dyDescent="0.2">
      <c r="A291" s="10" t="s">
        <v>374</v>
      </c>
      <c r="B291" s="11" t="s">
        <v>372</v>
      </c>
      <c r="C291" s="47">
        <v>750</v>
      </c>
      <c r="D291" s="47">
        <v>750</v>
      </c>
      <c r="E291" s="34">
        <v>750</v>
      </c>
      <c r="F291" s="34">
        <f t="shared" si="14"/>
        <v>100</v>
      </c>
      <c r="G291" s="24"/>
      <c r="H291" s="34"/>
      <c r="J291" s="38"/>
    </row>
    <row r="292" spans="1:10" x14ac:dyDescent="0.2">
      <c r="A292" s="10" t="s">
        <v>375</v>
      </c>
      <c r="B292" s="11" t="s">
        <v>373</v>
      </c>
      <c r="C292" s="47">
        <v>70701.899999999994</v>
      </c>
      <c r="D292" s="34">
        <v>70701.899999999994</v>
      </c>
      <c r="E292" s="34">
        <v>68790.2</v>
      </c>
      <c r="F292" s="34">
        <f t="shared" si="14"/>
        <v>97.296112268552903</v>
      </c>
      <c r="G292" s="24"/>
      <c r="H292" s="34"/>
      <c r="J292" s="38"/>
    </row>
    <row r="293" spans="1:10" s="20" customFormat="1" x14ac:dyDescent="0.2">
      <c r="A293" s="9" t="s">
        <v>376</v>
      </c>
      <c r="B293" s="12" t="s">
        <v>55</v>
      </c>
      <c r="C293" s="22">
        <f>SUM(C294:C297)</f>
        <v>6947914.7999999998</v>
      </c>
      <c r="D293" s="22">
        <f t="shared" ref="D293:G293" si="18">SUM(D294:D297)</f>
        <v>6947914.7999999998</v>
      </c>
      <c r="E293" s="22">
        <f t="shared" si="18"/>
        <v>4636895</v>
      </c>
      <c r="F293" s="22">
        <f t="shared" si="14"/>
        <v>66.737936970672123</v>
      </c>
      <c r="G293" s="22">
        <f t="shared" si="18"/>
        <v>1990061</v>
      </c>
      <c r="H293" s="22">
        <f t="shared" si="15"/>
        <v>233.00265670248299</v>
      </c>
      <c r="J293" s="38"/>
    </row>
    <row r="294" spans="1:10" x14ac:dyDescent="0.2">
      <c r="A294" s="10">
        <v>6910000000</v>
      </c>
      <c r="B294" s="11" t="s">
        <v>415</v>
      </c>
      <c r="C294" s="34"/>
      <c r="D294" s="34"/>
      <c r="E294" s="34"/>
      <c r="F294" s="34">
        <f t="shared" si="14"/>
        <v>0</v>
      </c>
      <c r="G294" s="34">
        <v>673779.19999999995</v>
      </c>
      <c r="H294" s="34">
        <f t="shared" si="15"/>
        <v>0</v>
      </c>
      <c r="J294" s="42"/>
    </row>
    <row r="295" spans="1:10" x14ac:dyDescent="0.2">
      <c r="A295" s="10" t="s">
        <v>503</v>
      </c>
      <c r="B295" s="11" t="s">
        <v>504</v>
      </c>
      <c r="C295" s="34">
        <v>6111712.2000000002</v>
      </c>
      <c r="D295" s="34">
        <v>6111712.2000000002</v>
      </c>
      <c r="E295" s="34">
        <v>3800692.4</v>
      </c>
      <c r="F295" s="34">
        <f t="shared" si="14"/>
        <v>62.18703164720354</v>
      </c>
      <c r="G295" s="34"/>
      <c r="H295" s="34"/>
      <c r="J295" s="42"/>
    </row>
    <row r="296" spans="1:10" x14ac:dyDescent="0.2">
      <c r="A296" s="10" t="s">
        <v>377</v>
      </c>
      <c r="B296" s="11" t="s">
        <v>378</v>
      </c>
      <c r="C296" s="47">
        <v>836202.6</v>
      </c>
      <c r="D296" s="34">
        <v>836202.6</v>
      </c>
      <c r="E296" s="34">
        <v>836202.6</v>
      </c>
      <c r="F296" s="34">
        <f t="shared" si="14"/>
        <v>100</v>
      </c>
      <c r="G296" s="24"/>
      <c r="H296" s="34"/>
      <c r="J296" s="38"/>
    </row>
    <row r="297" spans="1:10" x14ac:dyDescent="0.2">
      <c r="A297" s="10">
        <v>6920000000</v>
      </c>
      <c r="B297" s="11" t="s">
        <v>416</v>
      </c>
      <c r="C297" s="47"/>
      <c r="D297" s="34"/>
      <c r="E297" s="34"/>
      <c r="F297" s="34">
        <f t="shared" si="14"/>
        <v>0</v>
      </c>
      <c r="G297" s="24">
        <v>1316281.8</v>
      </c>
      <c r="H297" s="34">
        <f t="shared" si="15"/>
        <v>0</v>
      </c>
      <c r="J297" s="38"/>
    </row>
    <row r="298" spans="1:10" s="20" customFormat="1" ht="22.5" customHeight="1" x14ac:dyDescent="0.2">
      <c r="A298" s="9" t="s">
        <v>379</v>
      </c>
      <c r="B298" s="12" t="s">
        <v>16</v>
      </c>
      <c r="C298" s="48">
        <f>SUM(C300:C304)</f>
        <v>1361072.1</v>
      </c>
      <c r="D298" s="48">
        <f t="shared" ref="D298:E298" si="19">SUM(D300:D304)</f>
        <v>1361072.1</v>
      </c>
      <c r="E298" s="48">
        <f t="shared" si="19"/>
        <v>1361072.1</v>
      </c>
      <c r="F298" s="22">
        <f t="shared" si="14"/>
        <v>100</v>
      </c>
      <c r="G298" s="22">
        <f>SUM(G299:G306)</f>
        <v>435850.80000000005</v>
      </c>
      <c r="H298" s="22">
        <f t="shared" si="15"/>
        <v>312.27936257086139</v>
      </c>
      <c r="J298" s="38"/>
    </row>
    <row r="299" spans="1:10" ht="19.5" customHeight="1" x14ac:dyDescent="0.2">
      <c r="A299" s="30">
        <v>7010000000</v>
      </c>
      <c r="B299" s="28" t="s">
        <v>413</v>
      </c>
      <c r="C299" s="23"/>
      <c r="D299" s="23"/>
      <c r="E299" s="23"/>
      <c r="F299" s="34">
        <f t="shared" si="14"/>
        <v>0</v>
      </c>
      <c r="G299" s="34">
        <v>138165.70000000001</v>
      </c>
      <c r="H299" s="34">
        <f t="shared" si="15"/>
        <v>0</v>
      </c>
      <c r="J299" s="42"/>
    </row>
    <row r="300" spans="1:10" ht="31.5" x14ac:dyDescent="0.2">
      <c r="A300" s="10" t="s">
        <v>380</v>
      </c>
      <c r="B300" s="11" t="s">
        <v>384</v>
      </c>
      <c r="C300" s="49">
        <v>225810.5</v>
      </c>
      <c r="D300" s="49">
        <v>225810.5</v>
      </c>
      <c r="E300" s="34">
        <v>225810.5</v>
      </c>
      <c r="F300" s="34">
        <f t="shared" si="14"/>
        <v>100</v>
      </c>
      <c r="G300" s="24"/>
      <c r="H300" s="34"/>
      <c r="J300" s="38"/>
    </row>
    <row r="301" spans="1:10" x14ac:dyDescent="0.2">
      <c r="A301" s="10">
        <v>7010200000</v>
      </c>
      <c r="B301" s="11" t="s">
        <v>391</v>
      </c>
      <c r="C301" s="49">
        <v>3501.3</v>
      </c>
      <c r="D301" s="49">
        <v>3501.3</v>
      </c>
      <c r="E301" s="34">
        <v>3501.3</v>
      </c>
      <c r="F301" s="34">
        <f t="shared" si="14"/>
        <v>100</v>
      </c>
      <c r="G301" s="24"/>
      <c r="H301" s="34"/>
      <c r="J301" s="38"/>
    </row>
    <row r="302" spans="1:10" x14ac:dyDescent="0.2">
      <c r="A302" s="10" t="s">
        <v>381</v>
      </c>
      <c r="B302" s="11" t="s">
        <v>385</v>
      </c>
      <c r="C302" s="49">
        <v>73044.2</v>
      </c>
      <c r="D302" s="49">
        <v>73044.2</v>
      </c>
      <c r="E302" s="34">
        <v>73044.2</v>
      </c>
      <c r="F302" s="34">
        <f t="shared" si="14"/>
        <v>100</v>
      </c>
      <c r="G302" s="24"/>
      <c r="H302" s="34"/>
      <c r="J302" s="38"/>
    </row>
    <row r="303" spans="1:10" x14ac:dyDescent="0.2">
      <c r="A303" s="10" t="s">
        <v>382</v>
      </c>
      <c r="B303" s="11" t="s">
        <v>386</v>
      </c>
      <c r="C303" s="49">
        <v>393181.4</v>
      </c>
      <c r="D303" s="49">
        <v>393181.4</v>
      </c>
      <c r="E303" s="34">
        <v>393181.4</v>
      </c>
      <c r="F303" s="34">
        <f t="shared" si="14"/>
        <v>100</v>
      </c>
      <c r="G303" s="24"/>
      <c r="H303" s="34"/>
      <c r="J303" s="38"/>
    </row>
    <row r="304" spans="1:10" x14ac:dyDescent="0.2">
      <c r="A304" s="10" t="s">
        <v>383</v>
      </c>
      <c r="B304" s="11" t="s">
        <v>387</v>
      </c>
      <c r="C304" s="49">
        <v>665534.69999999995</v>
      </c>
      <c r="D304" s="49">
        <v>665534.69999999995</v>
      </c>
      <c r="E304" s="34">
        <v>665534.69999999995</v>
      </c>
      <c r="F304" s="34">
        <f t="shared" si="14"/>
        <v>100</v>
      </c>
      <c r="G304" s="24"/>
      <c r="H304" s="34"/>
      <c r="J304" s="38"/>
    </row>
    <row r="305" spans="1:10" x14ac:dyDescent="0.2">
      <c r="A305" s="10">
        <v>7020000000</v>
      </c>
      <c r="B305" s="11" t="s">
        <v>554</v>
      </c>
      <c r="C305" s="49"/>
      <c r="D305" s="49"/>
      <c r="E305" s="34"/>
      <c r="F305" s="34"/>
      <c r="G305" s="24">
        <v>4403.1000000000004</v>
      </c>
      <c r="H305" s="34"/>
      <c r="J305" s="38"/>
    </row>
    <row r="306" spans="1:10" x14ac:dyDescent="0.2">
      <c r="A306" s="10">
        <v>7030000000</v>
      </c>
      <c r="B306" s="11" t="s">
        <v>414</v>
      </c>
      <c r="C306" s="49"/>
      <c r="D306" s="49"/>
      <c r="E306" s="34"/>
      <c r="F306" s="34">
        <f t="shared" si="14"/>
        <v>0</v>
      </c>
      <c r="G306" s="24">
        <v>293282</v>
      </c>
      <c r="H306" s="34">
        <f t="shared" si="15"/>
        <v>0</v>
      </c>
      <c r="J306" s="38"/>
    </row>
    <row r="307" spans="1:10" s="20" customFormat="1" x14ac:dyDescent="0.2">
      <c r="A307" s="9"/>
      <c r="B307" s="12" t="s">
        <v>17</v>
      </c>
      <c r="C307" s="22">
        <f>C7+C31+C50+C78+C96+C132+C150+C163+C182+C207+C221+C226+C239+C243+C251+C262+C281+C287+C293+C298</f>
        <v>180594499.09999996</v>
      </c>
      <c r="D307" s="22">
        <f>D7+D31+D50+D78+D96+D132+D150+D163+D182+D207+D221+D226+D239+D243+D251+D262+D281+D287+D293+D298</f>
        <v>180495319.90000001</v>
      </c>
      <c r="E307" s="22">
        <f>E7+E31+E50+E78+E96+E132+E150+E163+E182+E207+E221+E226+E239+E243+E251+E262+E281+E287+E293+E298</f>
        <v>173953992.09999999</v>
      </c>
      <c r="F307" s="22">
        <f t="shared" si="14"/>
        <v>96.375901711122424</v>
      </c>
      <c r="G307" s="22">
        <f>G7+G31+G50+G78+G96+G132+G150+G163+G182+G207+G221+G226+G239+G243+G251+G262+G281+G287+G293+G298</f>
        <v>171662421.52000001</v>
      </c>
      <c r="H307" s="22">
        <f t="shared" si="15"/>
        <v>101.33492849495485</v>
      </c>
      <c r="J307" s="38"/>
    </row>
    <row r="308" spans="1:10" s="3" customFormat="1" x14ac:dyDescent="0.2">
      <c r="A308" s="15"/>
      <c r="B308" s="16" t="s">
        <v>18</v>
      </c>
      <c r="C308" s="25">
        <v>13366515.699999999</v>
      </c>
      <c r="D308" s="25">
        <v>13379291.1</v>
      </c>
      <c r="E308" s="25">
        <v>11272792.9</v>
      </c>
      <c r="F308" s="25">
        <f t="shared" si="14"/>
        <v>84.255532043846486</v>
      </c>
      <c r="G308" s="25">
        <v>6007885.1799999774</v>
      </c>
      <c r="H308" s="25">
        <f t="shared" si="15"/>
        <v>187.63329461632691</v>
      </c>
      <c r="J308" s="38"/>
    </row>
    <row r="309" spans="1:10" s="20" customFormat="1" x14ac:dyDescent="0.2">
      <c r="A309" s="21"/>
      <c r="B309" s="12" t="s">
        <v>19</v>
      </c>
      <c r="C309" s="22">
        <f>SUM(C307:C308)</f>
        <v>193961014.79999995</v>
      </c>
      <c r="D309" s="22">
        <f>SUM(D307:D308)</f>
        <v>193874611</v>
      </c>
      <c r="E309" s="22">
        <f>SUM(E307:E308)</f>
        <v>185226785</v>
      </c>
      <c r="F309" s="22">
        <f t="shared" si="14"/>
        <v>95.539474738133706</v>
      </c>
      <c r="G309" s="22">
        <f>SUM(G307:G308)</f>
        <v>177670306.69999999</v>
      </c>
      <c r="H309" s="22">
        <f t="shared" si="15"/>
        <v>104.25309014227079</v>
      </c>
      <c r="J309" s="38"/>
    </row>
    <row r="310" spans="1:10" ht="8.25" customHeight="1" x14ac:dyDescent="0.25">
      <c r="C310" s="19"/>
      <c r="D310" s="19"/>
      <c r="E310" s="19"/>
      <c r="F310" s="19"/>
    </row>
    <row r="311" spans="1:10" ht="21.75" customHeight="1" x14ac:dyDescent="0.2">
      <c r="A311" s="56" t="s">
        <v>546</v>
      </c>
      <c r="B311" s="56"/>
      <c r="C311" s="56"/>
      <c r="D311" s="56"/>
      <c r="E311" s="56"/>
      <c r="F311" s="56"/>
      <c r="G311" s="56"/>
      <c r="H311" s="56"/>
    </row>
    <row r="312" spans="1:10" ht="21" customHeight="1" x14ac:dyDescent="0.2">
      <c r="A312" s="67" t="s">
        <v>495</v>
      </c>
      <c r="B312" s="67"/>
      <c r="C312" s="67"/>
      <c r="D312" s="67"/>
      <c r="E312" s="67"/>
      <c r="F312" s="67"/>
      <c r="G312" s="67"/>
      <c r="H312" s="67"/>
    </row>
    <row r="315" spans="1:10" x14ac:dyDescent="0.25">
      <c r="E315" s="19"/>
    </row>
    <row r="318" spans="1:10" x14ac:dyDescent="0.25">
      <c r="E318" s="26"/>
    </row>
    <row r="321" spans="1:8" ht="21" customHeight="1" x14ac:dyDescent="0.2">
      <c r="A321" s="55"/>
      <c r="B321" s="55"/>
      <c r="C321" s="55"/>
      <c r="D321" s="55"/>
      <c r="E321" s="55"/>
      <c r="F321" s="55"/>
      <c r="G321" s="55"/>
      <c r="H321" s="55"/>
    </row>
    <row r="322" spans="1:8" ht="21" customHeight="1" x14ac:dyDescent="0.2">
      <c r="A322" s="56"/>
      <c r="B322" s="56"/>
      <c r="C322" s="56"/>
      <c r="D322" s="56"/>
      <c r="E322" s="56"/>
      <c r="F322" s="56"/>
      <c r="G322" s="56"/>
      <c r="H322" s="56"/>
    </row>
    <row r="325" spans="1:8" x14ac:dyDescent="0.25">
      <c r="D325" s="18"/>
      <c r="E325" s="18"/>
      <c r="G325" s="46"/>
    </row>
    <row r="326" spans="1:8" x14ac:dyDescent="0.25">
      <c r="D326" s="18"/>
      <c r="E326" s="18"/>
    </row>
    <row r="327" spans="1:8" x14ac:dyDescent="0.25">
      <c r="D327" s="18"/>
      <c r="E327" s="18"/>
      <c r="G327" s="46"/>
    </row>
    <row r="331" spans="1:8" x14ac:dyDescent="0.25">
      <c r="D331" s="19"/>
      <c r="E331" s="19"/>
    </row>
    <row r="333" spans="1:8" x14ac:dyDescent="0.25">
      <c r="A333" s="37"/>
    </row>
  </sheetData>
  <mergeCells count="13">
    <mergeCell ref="A321:H321"/>
    <mergeCell ref="A322:H322"/>
    <mergeCell ref="A1:H1"/>
    <mergeCell ref="A3:A5"/>
    <mergeCell ref="B3:B5"/>
    <mergeCell ref="C3:F3"/>
    <mergeCell ref="H3:H5"/>
    <mergeCell ref="A312:H312"/>
    <mergeCell ref="C4:D4"/>
    <mergeCell ref="E4:E5"/>
    <mergeCell ref="F4:F5"/>
    <mergeCell ref="G4:G5"/>
    <mergeCell ref="A311:H311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4" manualBreakCount="4">
    <brk id="142" max="7" man="1"/>
    <brk id="171" max="7" man="1"/>
    <brk id="202" max="7" man="1"/>
    <brk id="2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2024</vt:lpstr>
      <vt:lpstr>' 2024'!Заголовки_для_печати</vt:lpstr>
      <vt:lpstr>'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2025-01-29T05:37:18Z</cp:lastPrinted>
  <dcterms:created xsi:type="dcterms:W3CDTF">2021-01-29T07:43:13Z</dcterms:created>
  <dcterms:modified xsi:type="dcterms:W3CDTF">2025-01-29T05:37:03Z</dcterms:modified>
</cp:coreProperties>
</file>