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80" windowWidth="17700" windowHeight="12465" tabRatio="604"/>
  </bookViews>
  <sheets>
    <sheet name="Финансирование" sheetId="1" r:id="rId1"/>
    <sheet name="Показатели" sheetId="2" r:id="rId2"/>
  </sheets>
  <definedNames>
    <definedName name="_xlnm._FilterDatabase" localSheetId="0" hidden="1">Финансирование!#REF!</definedName>
    <definedName name="Z_2505F84B_EDD5_43D7_8CE7_AFF925DFBFF7_.wvu.Cols" localSheetId="0" hidden="1">Финансирование!#REF!</definedName>
    <definedName name="Z_2505F84B_EDD5_43D7_8CE7_AFF925DFBFF7_.wvu.PrintArea" localSheetId="0" hidden="1">Финансирование!$B$1:$G$281</definedName>
    <definedName name="Z_2505F84B_EDD5_43D7_8CE7_AFF925DFBFF7_.wvu.PrintTitles" localSheetId="0" hidden="1">Финансирование!$B:$B,Финансирование!$3:$6</definedName>
    <definedName name="Z_2505F84B_EDD5_43D7_8CE7_AFF925DFBFF7_.wvu.Rows" localSheetId="0" hidden="1">Финансирование!#REF!,Финансирование!$6:$6,Финансирование!#REF!,Финансирование!#REF!,Финансирование!#REF!,Финансирование!#REF!</definedName>
    <definedName name="Z_9D015A7B_71BF_4A38_92C8_CCD8973F5CA0_.wvu.Cols" localSheetId="0" hidden="1">Финансирование!#REF!,Финансирование!#REF!</definedName>
    <definedName name="Z_9D015A7B_71BF_4A38_92C8_CCD8973F5CA0_.wvu.FilterData" localSheetId="0" hidden="1">Финансирование!$B$6:$G$281</definedName>
    <definedName name="Z_9D015A7B_71BF_4A38_92C8_CCD8973F5CA0_.wvu.PrintArea" localSheetId="0" hidden="1">Финансирование!#REF!</definedName>
    <definedName name="Z_9D015A7B_71BF_4A38_92C8_CCD8973F5CA0_.wvu.PrintTitles" localSheetId="0" hidden="1">Финансирование!$B:$B,Финансирование!$3:$6</definedName>
    <definedName name="Z_9D015A7B_71BF_4A38_92C8_CCD8973F5CA0_.wvu.Rows" localSheetId="0" hidden="1">Финансирование!#REF!</definedName>
    <definedName name="_xlnm.Print_Titles" localSheetId="0">Финансирование!$B:$B,Финансирование!$3:$5</definedName>
    <definedName name="_xlnm.Print_Area" localSheetId="1">Показатели!$A$1:$H$393</definedName>
    <definedName name="_xlnm.Print_Area" localSheetId="0">Финансирование!$A$1:$G$317</definedName>
  </definedNames>
  <calcPr calcId="144525"/>
</workbook>
</file>

<file path=xl/calcChain.xml><?xml version="1.0" encoding="utf-8"?>
<calcChain xmlns="http://schemas.openxmlformats.org/spreadsheetml/2006/main">
  <c r="E303" i="1" l="1"/>
  <c r="F303" i="1"/>
  <c r="G303" i="1"/>
  <c r="G292" i="1"/>
  <c r="E292" i="1"/>
  <c r="F292" i="1"/>
  <c r="E286" i="1"/>
  <c r="F286" i="1"/>
  <c r="G286" i="1"/>
  <c r="E266" i="1"/>
  <c r="F266" i="1"/>
  <c r="G266" i="1"/>
  <c r="E255" i="1"/>
  <c r="F255" i="1"/>
  <c r="G255" i="1"/>
  <c r="E247" i="1"/>
  <c r="F247" i="1"/>
  <c r="G247" i="1"/>
  <c r="E243" i="1"/>
  <c r="F243" i="1"/>
  <c r="G243" i="1"/>
  <c r="G229" i="1"/>
  <c r="E229" i="1"/>
  <c r="F229" i="1"/>
  <c r="E224" i="1"/>
  <c r="F224" i="1"/>
  <c r="G224" i="1"/>
  <c r="E210" i="1"/>
  <c r="F210" i="1"/>
  <c r="G210" i="1"/>
  <c r="E185" i="1"/>
  <c r="F185" i="1"/>
  <c r="G185" i="1"/>
  <c r="E165" i="1"/>
  <c r="F165" i="1"/>
  <c r="G165" i="1"/>
  <c r="E152" i="1"/>
  <c r="F152" i="1"/>
  <c r="G152" i="1"/>
  <c r="E134" i="1"/>
  <c r="F134" i="1"/>
  <c r="G134" i="1"/>
  <c r="E96" i="1"/>
  <c r="F96" i="1"/>
  <c r="G96" i="1"/>
  <c r="E78" i="1"/>
  <c r="F78" i="1"/>
  <c r="G78" i="1"/>
  <c r="E50" i="1"/>
  <c r="F50" i="1"/>
  <c r="G50" i="1"/>
  <c r="D313" i="1" l="1"/>
  <c r="D309" i="1"/>
  <c r="D303" i="1" s="1"/>
  <c r="D266" i="1"/>
  <c r="D247" i="1"/>
  <c r="D239" i="1"/>
  <c r="D185" i="1"/>
  <c r="D173" i="1"/>
  <c r="D154" i="1"/>
  <c r="D96" i="1" l="1"/>
  <c r="D78" i="1"/>
  <c r="D55" i="1"/>
  <c r="D50" i="1" s="1"/>
  <c r="D46" i="1"/>
  <c r="D19" i="1"/>
  <c r="D9" i="1"/>
  <c r="C7" i="1" l="1"/>
  <c r="D7" i="1"/>
  <c r="E7" i="1"/>
  <c r="F7" i="1"/>
  <c r="G7" i="1"/>
  <c r="G312" i="1" s="1"/>
  <c r="C31" i="1"/>
  <c r="D31" i="1"/>
  <c r="E31" i="1"/>
  <c r="F31" i="1"/>
  <c r="G31" i="1"/>
  <c r="C50" i="1"/>
  <c r="C78" i="1"/>
  <c r="C96" i="1"/>
  <c r="C134" i="1"/>
  <c r="D134" i="1"/>
  <c r="C152" i="1"/>
  <c r="D152" i="1"/>
  <c r="C165" i="1"/>
  <c r="D165" i="1"/>
  <c r="C185" i="1"/>
  <c r="C210" i="1"/>
  <c r="D210" i="1"/>
  <c r="C224" i="1"/>
  <c r="D224" i="1"/>
  <c r="C229" i="1"/>
  <c r="D229" i="1"/>
  <c r="C243" i="1"/>
  <c r="D243" i="1"/>
  <c r="C247" i="1"/>
  <c r="C255" i="1"/>
  <c r="D255" i="1"/>
  <c r="C266" i="1"/>
  <c r="C286" i="1"/>
  <c r="D286" i="1"/>
  <c r="C292" i="1"/>
  <c r="D292" i="1"/>
  <c r="C298" i="1"/>
  <c r="D298" i="1"/>
  <c r="E298" i="1"/>
  <c r="F298" i="1"/>
  <c r="G298" i="1"/>
  <c r="C303" i="1"/>
  <c r="D312" i="1" l="1"/>
  <c r="D314" i="1" s="1"/>
  <c r="C312" i="1"/>
  <c r="C314" i="1" s="1"/>
  <c r="F312" i="1"/>
  <c r="F314" i="1" s="1"/>
  <c r="G314" i="1"/>
  <c r="E312" i="1"/>
  <c r="E314" i="1" s="1"/>
</calcChain>
</file>

<file path=xl/sharedStrings.xml><?xml version="1.0" encoding="utf-8"?>
<sst xmlns="http://schemas.openxmlformats.org/spreadsheetml/2006/main" count="2522" uniqueCount="1344">
  <si>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</si>
  <si>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</si>
  <si>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</si>
  <si>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</si>
  <si>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</si>
  <si>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</si>
  <si>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</si>
  <si>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</si>
  <si>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</si>
  <si>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</si>
  <si>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</si>
  <si>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</si>
  <si>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</si>
  <si>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</si>
  <si>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</si>
  <si>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</si>
  <si>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</si>
  <si>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</si>
  <si>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</si>
  <si>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</si>
  <si>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</si>
  <si>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</si>
  <si>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</si>
  <si>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</si>
  <si>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</si>
  <si>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</si>
  <si>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</si>
  <si>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</si>
  <si>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</si>
  <si>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</si>
  <si>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</si>
  <si>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</si>
  <si>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</si>
  <si>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</si>
  <si>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</si>
  <si>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</si>
  <si>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</si>
  <si>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</si>
  <si>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</si>
  <si>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</si>
  <si>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</si>
  <si>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</si>
  <si>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</si>
  <si>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</si>
  <si>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</si>
  <si>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</si>
  <si>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</si>
  <si>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</si>
  <si>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</si>
  <si>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</si>
  <si>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</si>
  <si>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</si>
  <si>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</si>
  <si>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</si>
  <si>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</si>
  <si>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</si>
  <si>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</si>
  <si>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</si>
  <si>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</si>
  <si>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</si>
  <si>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</si>
  <si>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</si>
  <si>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</si>
  <si>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</si>
  <si>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</si>
  <si>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</si>
  <si>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</si>
  <si>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</si>
  <si>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</si>
  <si>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</si>
  <si>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</si>
  <si>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</si>
  <si>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</si>
  <si>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</si>
  <si>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</si>
  <si>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</si>
  <si>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</si>
  <si>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</si>
  <si>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</si>
  <si>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</si>
  <si>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</si>
  <si>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</si>
  <si>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</si>
  <si>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</si>
  <si>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</si>
  <si>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</si>
  <si>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</si>
  <si>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</si>
  <si>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</si>
  <si>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</si>
  <si>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</si>
  <si>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</si>
  <si>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</si>
  <si>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</si>
  <si>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</si>
  <si>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</si>
  <si>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</si>
  <si>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</si>
  <si>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</si>
  <si>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</si>
  <si>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</si>
  <si>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</si>
  <si>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</si>
  <si>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</si>
  <si>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</si>
  <si>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</si>
  <si>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</si>
  <si>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</si>
  <si>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</si>
  <si>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</si>
  <si>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</si>
  <si>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</si>
  <si>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</si>
  <si>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</si>
  <si>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</si>
  <si>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</si>
  <si>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</si>
  <si>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</si>
  <si>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</si>
  <si>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</si>
  <si>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</si>
  <si>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</si>
  <si>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</si>
  <si>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</si>
  <si>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</si>
  <si>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</si>
  <si>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</si>
  <si>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</si>
  <si>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</si>
  <si>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5510300000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</si>
  <si>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</si>
  <si>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</si>
  <si>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</si>
  <si>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</si>
  <si>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</si>
  <si>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</si>
  <si>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</si>
  <si>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</si>
  <si>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</si>
  <si>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</si>
  <si>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</si>
  <si>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</si>
  <si>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</si>
  <si>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</si>
  <si>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</si>
  <si>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</si>
  <si>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</si>
  <si>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</si>
  <si>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</si>
  <si>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</si>
  <si>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</si>
  <si>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</si>
  <si>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</si>
  <si>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</si>
  <si>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</si>
  <si>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</si>
  <si>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</si>
  <si>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</si>
  <si>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</si>
  <si>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</si>
  <si>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</si>
  <si>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</si>
  <si>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</si>
  <si>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</si>
  <si>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</si>
  <si>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</si>
  <si>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</si>
  <si>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</si>
  <si>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</si>
  <si>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</si>
  <si>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</si>
  <si>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</si>
  <si>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</si>
  <si>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</si>
  <si>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</si>
  <si>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</si>
  <si>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</si>
  <si>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</si>
  <si>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</si>
  <si>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</si>
  <si>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</si>
  <si>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</si>
  <si>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</si>
  <si>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</si>
  <si>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</si>
  <si>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</si>
  <si>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</si>
  <si>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</si>
  <si>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</si>
  <si>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</si>
  <si>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</si>
  <si>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</si>
  <si>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</si>
  <si>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</si>
  <si>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</si>
  <si>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</si>
  <si>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</si>
  <si>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</si>
  <si>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</si>
  <si>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</si>
  <si>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</si>
  <si>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</si>
  <si>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</si>
  <si>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</si>
  <si>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</si>
  <si>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</si>
  <si>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</si>
  <si>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</si>
  <si>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</si>
  <si>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</si>
  <si>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</si>
  <si>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</si>
  <si>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</si>
  <si>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</si>
  <si>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</si>
  <si>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</si>
  <si>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</si>
  <si>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</si>
  <si>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</si>
  <si>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</si>
  <si>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</si>
  <si>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</si>
  <si>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</si>
  <si>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</si>
  <si>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</si>
  <si>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</si>
  <si>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</si>
  <si>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</si>
  <si>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</si>
  <si>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</si>
  <si>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</si>
  <si>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</si>
  <si>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</si>
  <si>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</si>
  <si>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</si>
  <si>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</si>
  <si>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</si>
  <si>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</si>
  <si>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</si>
  <si>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</si>
  <si>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</si>
  <si>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</si>
  <si>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</si>
  <si>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</si>
  <si>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</si>
  <si>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</si>
  <si>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</si>
  <si>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</si>
  <si>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</si>
  <si>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</si>
  <si>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</si>
  <si>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</si>
  <si>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</si>
  <si>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</si>
  <si>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</si>
  <si>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</si>
  <si>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</si>
  <si>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</si>
  <si>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</si>
  <si>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</si>
  <si>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</si>
  <si>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</si>
  <si>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</si>
  <si>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</si>
  <si>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</si>
  <si>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</si>
  <si>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</si>
  <si>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</si>
  <si>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</si>
  <si>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</si>
  <si>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</si>
  <si>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</si>
  <si>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</si>
  <si>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</si>
  <si>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</si>
  <si>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</si>
  <si>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</si>
  <si>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</si>
  <si>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</si>
  <si>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</si>
  <si>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</si>
  <si>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</si>
  <si>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</si>
  <si>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</si>
  <si>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</si>
  <si>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</si>
  <si>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</si>
  <si>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</si>
  <si>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</si>
  <si>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</si>
  <si>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</si>
  <si>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</si>
  <si>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</si>
  <si>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</si>
  <si>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</si>
  <si>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</si>
  <si>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</si>
  <si>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</si>
  <si>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</si>
  <si>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</si>
  <si>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</si>
  <si>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</si>
  <si>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</si>
  <si>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</si>
  <si>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</si>
  <si>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</si>
  <si>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</si>
  <si>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</si>
  <si>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</si>
  <si>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</si>
  <si>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</si>
  <si>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</si>
  <si>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</si>
  <si>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</si>
  <si>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</si>
  <si>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</si>
  <si>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</si>
  <si>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</si>
  <si>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</si>
  <si>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</si>
  <si>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</si>
  <si>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</si>
  <si>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</si>
  <si>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</si>
  <si>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</si>
  <si>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</si>
  <si>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</si>
  <si>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</si>
  <si>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</si>
  <si>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</si>
  <si>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</si>
  <si>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</si>
  <si>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</si>
  <si>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</si>
  <si>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</si>
  <si>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</si>
  <si>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</si>
  <si>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</si>
  <si>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</si>
  <si>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</si>
  <si>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</si>
  <si>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</si>
  <si>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</si>
  <si>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</si>
  <si>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</si>
  <si>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</si>
  <si>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</si>
  <si>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</si>
  <si>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</si>
  <si>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</si>
  <si>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6630900000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</si>
  <si>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</si>
  <si>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</si>
  <si>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</si>
  <si>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</si>
  <si>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</si>
  <si>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</si>
  <si>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</si>
  <si>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</si>
  <si>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Комплекс процессных мероприятий «Развитие местного самоуправления в Саратовской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</si>
  <si>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</si>
  <si>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</si>
  <si>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</si>
  <si>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</si>
  <si>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</si>
  <si>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</si>
  <si>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</si>
  <si>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</si>
  <si>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</si>
  <si>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</si>
  <si>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</si>
  <si>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</si>
  <si>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</si>
  <si>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</si>
  <si>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</si>
  <si>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</si>
  <si>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</si>
  <si>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</si>
  <si>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</si>
  <si>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</si>
  <si>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</si>
  <si>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</si>
  <si>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</si>
  <si>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</si>
  <si>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</si>
  <si>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</si>
  <si>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</si>
  <si>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</si>
  <si>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</si>
  <si>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</si>
  <si>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</si>
  <si>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</si>
  <si>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</si>
  <si>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</si>
  <si>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</si>
  <si>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</si>
  <si>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</si>
  <si>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</si>
  <si>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</si>
  <si>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</si>
  <si>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</si>
  <si>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«Система образования в сфере культуры»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</si>
  <si>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</si>
  <si>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</si>
  <si>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</si>
  <si>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</si>
  <si>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</si>
  <si>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</si>
  <si>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</si>
  <si>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</si>
  <si>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«Создание условий для обеспечения доступным и комфортным жильем сельского населения»</t>
  </si>
  <si>
    <t>Подпрограмма «Создание и развитие инфраструктуры на сельских территориях»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</si>
  <si>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</si>
  <si>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</si>
  <si>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«Военно-патриотическое воспитание граждан»</t>
  </si>
  <si>
    <t>Подпрограмма «Гражданско-патриотическое воспитание граждан»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</si>
  <si>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</si>
  <si>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«Развитие местного самоуправления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</si>
  <si>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</si>
  <si>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</si>
  <si>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«Информационная открытость органов государственной власти области»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</si>
  <si>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</si>
  <si>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«Профилактика терроризма и экстремизма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</si>
  <si>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</si>
  <si>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</si>
  <si>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</si>
  <si>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</si>
  <si>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6100000000 (в 2023 году - 5И00000000)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</si>
  <si>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</si>
  <si>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5И20000000</t>
  </si>
  <si>
    <t>6000000000 (в 2023 году - 5Ж00000000)</t>
  </si>
  <si>
    <t>Подпрограмма «Модернизация и развитие транспортного комплекса Саратовской области»</t>
  </si>
  <si>
    <t>Подпрограмма  «Развитие и обеспечение сохранности сети автомобильных дорог Саратовской области»</t>
  </si>
  <si>
    <t>Подпрограмма «Повышение безопасности дорожного движения в Саратовской области»</t>
  </si>
  <si>
    <t>5900000000 (в 2023 году - 5Д00000000)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</si>
  <si>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</si>
  <si>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</si>
  <si>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</si>
  <si>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5Д10000000</t>
  </si>
  <si>
    <t>5Д20000000</t>
  </si>
  <si>
    <t>5Д30000000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</si>
  <si>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</si>
  <si>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</si>
  <si>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малого и среднего предпринимательства в  Саратовской области»</t>
  </si>
  <si>
    <t>Подпрограмма «Сокращение административных барьеров, повышение доступности государственных услуг»</t>
  </si>
  <si>
    <t>5700000000  (в 2023 году - 5Г00000000)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</si>
  <si>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</si>
  <si>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</si>
  <si>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</si>
  <si>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Подпрограмма «Туризм»</t>
  </si>
  <si>
    <t>Подпрограмма «Молодежная политика»</t>
  </si>
  <si>
    <t>5Г10000000</t>
  </si>
  <si>
    <t>5Г40000000</t>
  </si>
  <si>
    <t>5Г50000000</t>
  </si>
  <si>
    <t>Подпрограмма «Физическая культура и спорт. Подготовка спортивного резерва»</t>
  </si>
  <si>
    <t>Подпрограмма «Материально-техническая база спорта»</t>
  </si>
  <si>
    <t>5100000000 (в 2023 году - 5А00000000)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</si>
  <si>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</si>
  <si>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</si>
  <si>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</si>
  <si>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</si>
  <si>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</si>
  <si>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</si>
  <si>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5А10000000</t>
  </si>
  <si>
    <t>5А20000000</t>
  </si>
  <si>
    <t>5А30000000</t>
  </si>
  <si>
    <t>5А40000000</t>
  </si>
  <si>
    <t>5А50000000</t>
  </si>
  <si>
    <t>5А80000000</t>
  </si>
  <si>
    <t>5400000000 (в 2023 году - 5В00000000)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</si>
  <si>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</si>
  <si>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</si>
  <si>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</si>
  <si>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«Улучшение условий и охраны труда»</t>
  </si>
  <si>
    <t>5В10000000</t>
  </si>
  <si>
    <t>5В20000000</t>
  </si>
  <si>
    <t>5В30000000</t>
  </si>
  <si>
    <t>5В50000000</t>
  </si>
  <si>
    <t>5300000000  (в 2023 году - 5Е00000000)</t>
  </si>
  <si>
    <t>Подпрограмма «Комплексное освоение и развитие территорий в целях жилищного строительства»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</si>
  <si>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</si>
  <si>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молодых семей»</t>
  </si>
  <si>
    <t>Подпрограмма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</si>
  <si>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</si>
  <si>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</si>
  <si>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</si>
  <si>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«Повышение качества водоснабжения и водоотведения»</t>
  </si>
  <si>
    <t>Подпрограмма «Обеспечение устойчивого сокращения непригодного для проживания жилищного фонда»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</si>
  <si>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</si>
  <si>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</si>
  <si>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</si>
  <si>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</si>
  <si>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5830700000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</si>
  <si>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</si>
  <si>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</si>
  <si>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</si>
  <si>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</si>
  <si>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</si>
  <si>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</si>
  <si>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</si>
  <si>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</si>
  <si>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5В70000000</t>
  </si>
  <si>
    <t>5В60000000</t>
  </si>
  <si>
    <t>55А0000000</t>
  </si>
  <si>
    <t>55Б0000000</t>
  </si>
  <si>
    <t>55Г0000000</t>
  </si>
  <si>
    <t>55Д0000000</t>
  </si>
  <si>
    <t>5Е10000000</t>
  </si>
  <si>
    <t>5Е20000000</t>
  </si>
  <si>
    <t>5Е30000000</t>
  </si>
  <si>
    <t>5Е40000000</t>
  </si>
  <si>
    <t>5Е60000000</t>
  </si>
  <si>
    <t>5Е70000000</t>
  </si>
  <si>
    <t>5Е80000000</t>
  </si>
  <si>
    <t>5ЕА0000000</t>
  </si>
  <si>
    <t>5Ж10000000</t>
  </si>
  <si>
    <t>5Ж20000000</t>
  </si>
  <si>
    <t>5Ж30000000</t>
  </si>
  <si>
    <t>Подпрограмма  «Развитие рынка газового моторного топлива в Саратовской области»</t>
  </si>
  <si>
    <t>5Ж50000000</t>
  </si>
  <si>
    <t>Подпрограмма «Формирование электронного правительства»</t>
  </si>
  <si>
    <t>5И10000000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</si>
  <si>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</si>
  <si>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</si>
  <si>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</si>
  <si>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</si>
  <si>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</si>
  <si>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Подпрограмма «Противодействие коррупции в Саратовской области»</t>
  </si>
  <si>
    <t>Подпрограмма  «Модернизация систем коммунальной инфраструктуры»</t>
  </si>
  <si>
    <t>5EБ0000000</t>
  </si>
  <si>
    <t>Подпрограмма «Совершенствование социального партнерства</t>
  </si>
  <si>
    <t>5В40000000</t>
  </si>
  <si>
    <t>Подпрограмма «Развитие оптовой и розничной торговли, общественного питания и бытовых услуг Саратовской области»</t>
  </si>
  <si>
    <t xml:space="preserve">2024 год (оценка) </t>
  </si>
  <si>
    <t xml:space="preserve">2023 год  (отчет) </t>
  </si>
  <si>
    <t>Прогноз*</t>
  </si>
  <si>
    <t>2026 год**</t>
  </si>
  <si>
    <t>2025 год</t>
  </si>
  <si>
    <t>2027 год**</t>
  </si>
  <si>
    <t>** расходы 2026-2027 годов без условно утверждаемых расходов областного бюджета</t>
  </si>
  <si>
    <t>Подпрограмма «Развитие финансовой грамотности населения области»</t>
  </si>
  <si>
    <t>5А60000000</t>
  </si>
  <si>
    <t>5Е50000000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</si>
  <si>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</si>
  <si>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5Е90000000</t>
  </si>
  <si>
    <t>Подпрограмма «Профилактика безнадзорности и правонарушений среди несовершеннолетних»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</si>
  <si>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</si>
  <si>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Подпрограмма «Развитие рынка труда (кадрового потенциала) на сельских территориях»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</si>
  <si>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</si>
  <si>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</si>
  <si>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</si>
  <si>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621Ч500000</t>
  </si>
  <si>
    <t>Региональный проект «Вода России»</t>
  </si>
  <si>
    <t xml:space="preserve">* с учетом распределения целевых федеральных средств, предусмотренных в проекте федерального бюджета на 2025-2027 годы, внесенном в Государственную Думу </t>
  </si>
  <si>
    <t>Региональный проект «Реализация государственной национальной политики на территории Саратовской области»</t>
  </si>
  <si>
    <t>601И600000</t>
  </si>
  <si>
    <t>601И800000</t>
  </si>
  <si>
    <t>601И900000</t>
  </si>
  <si>
    <t xml:space="preserve">Информация о целевых показателях государственных программ (подпрограмм) Саратовской области </t>
  </si>
  <si>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</si>
  <si>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</si>
  <si>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</si>
  <si>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2023 год (отчет)</t>
  </si>
  <si>
    <t>2024 год (оценка)</t>
  </si>
  <si>
    <t>Прогнозно</t>
  </si>
  <si>
    <t>2026 год</t>
  </si>
  <si>
    <t>2027 год</t>
  </si>
  <si>
    <t>1.</t>
  </si>
  <si>
    <t>Ожидаемая продолжительность жизни при рождениии (лет)</t>
  </si>
  <si>
    <t>1.1.</t>
  </si>
  <si>
    <t>Число посещений сельскими жителями ФП, ФАПов и ВА, в расчете на 1 сельского жителя (посещение)</t>
  </si>
  <si>
    <t>-</t>
  </si>
  <si>
    <t>1.2.</t>
  </si>
  <si>
    <t>Больничная летальность от инфаркта миокарда (%)</t>
  </si>
  <si>
    <t>1.3.</t>
  </si>
  <si>
    <t>Доля злокачественных новообразований, выявленных на I-II стадиях (%)</t>
  </si>
  <si>
    <t>1.4.</t>
  </si>
  <si>
    <t>Региональный проект «Развитие детского здравоохранения, включая создание современной инфраструктуры оказания медицинской помощи детям»</t>
  </si>
  <si>
    <t>Младенческая смертность (Промилле (0,1 процента))</t>
  </si>
  <si>
    <t>1.5.</t>
  </si>
  <si>
    <t xml:space="preserve">Региональный проект «Разработка и реализация программы системной поддержки и повышения качества жизни граждан старшего поколения» </t>
  </si>
  <si>
    <t>Доля граждан старше трудоспособного возраста и инвалидов, получивших социальные услуги в организациях социального обслуживания, от общего числа граждан старше трудоспособного возраста и инвалидов (%)</t>
  </si>
  <si>
    <t>1.6.</t>
  </si>
  <si>
    <t xml:space="preserve">Региональный проект «Формирование системы мотивации граждан к здоровому образу жизни, включая здоровое питание и отказ от вредных привычек» </t>
  </si>
  <si>
    <t>Темпы прироста первичной заболеваемости ожирением (%)</t>
  </si>
  <si>
    <t>1.7.</t>
  </si>
  <si>
    <t>Региональный проект «Модернизация первичного звена здравоохранения Российской Федерации»</t>
  </si>
  <si>
    <t>Доля оборудования в подразделениях, оказывающих медицинскую помощь в амбулаторных условиях, со сроком эксплуатации свыше 10 лет от общего числа данного вида оборудования (%)</t>
  </si>
  <si>
    <t>1.8.</t>
  </si>
  <si>
    <t>Региональный проект «Развитие экспорта медицинских услуг»</t>
  </si>
  <si>
    <t>Количество пролеченных иностранных граждан (тыс. чел.)</t>
  </si>
  <si>
    <t>1.9.</t>
  </si>
  <si>
    <t>Доля новорожденных, обследованных на врожденные и (или) наследственные заболевания в рамках расширенного неонатального скрининга, от общего числа родившихся живыми в субъектах Российской Федерации, реализующих мероприятия по проведению расширенного неонатального скрининга на врожденные и (или) наследственные заболевания (%)</t>
  </si>
  <si>
    <t>1.10.</t>
  </si>
  <si>
    <t>Охват граждан исследованием глюкозы натощак (%)</t>
  </si>
  <si>
    <t>1.11.</t>
  </si>
  <si>
    <t>Улучшение материально-технической базы учреждений здравоохранения (ед.)</t>
  </si>
  <si>
    <t>1.12.</t>
  </si>
  <si>
    <t>Доля случаев оказания медицинской помощи по медицинской реабилитации от числа случаев, предусмотренных объемами оказания медицинской помощи по медицинской реабилитации за счет средств обязательного медицинского страхования в соответствующем году (%)</t>
  </si>
  <si>
    <t>1.13.</t>
  </si>
  <si>
    <t>Укомплектованность фельдшерских пунктов, фельдшерско-акушерских пунктов, врачебных амбулаторий медицинскими работниками (%)</t>
  </si>
  <si>
    <t>1.14.</t>
  </si>
  <si>
    <t>Региональный проект «Создание единого цифрового контура в здравоохранении 
на основе единой государственной информационной системы здравоохранения (ЕГИСЗ)»</t>
  </si>
  <si>
    <t>Доля записей на прием к врачу, совершенных гражданами дистанционно (%)</t>
  </si>
  <si>
    <t>1.15.</t>
  </si>
  <si>
    <t>Доля трансплантированных органов из числа заготовленных для трансплантации (%)</t>
  </si>
  <si>
    <t>1.16.</t>
  </si>
  <si>
    <t>Доля лиц, получивших вакцинацию, в числе лиц, которым запланировано проведение вакцинации (%)</t>
  </si>
  <si>
    <t>1.17.</t>
  </si>
  <si>
    <t>Охват медицинским освидетельствованием на ВИЧ-инфекцию населения (%)</t>
  </si>
  <si>
    <t>1.18.</t>
  </si>
  <si>
    <t>Доля пациентов, получивших паллиативную медицинскую помощь, в общем числе пациентов, нуждающихся в паллиативной медицинской помощи (%)</t>
  </si>
  <si>
    <t>1.19.</t>
  </si>
  <si>
    <t>Комплекс процессных мероприятий «Обеспечение отдельных категорий граждан лекарственными препаратами, 
медицинскими изделиями и специализированными продуктами лечебного питания»</t>
  </si>
  <si>
    <t>Доля граждан, не имеющих инвадидности, обеспеченных медицинскими изделиями по медицинским показаниям, в числе граждан, не имеющих инвалидности, обратившихся за медицинскими изделиями по медицинским показаниям (%)</t>
  </si>
  <si>
    <t>1.20.</t>
  </si>
  <si>
    <t>Охват детей диспансерной группы санаторно-курортным лечением от числа обратившихся за санаторно-курортным лечением (%)</t>
  </si>
  <si>
    <t>1.21.</t>
  </si>
  <si>
    <t>Обеспеченность врачами, работающими в государственных медицинских организациях (чел.на 10 тыс.населения)</t>
  </si>
  <si>
    <t>1.22.</t>
  </si>
  <si>
    <t>Количество подготовленных информационно-аналитических материалов в сфере здравоохранения (ед.)</t>
  </si>
  <si>
    <t>1.23.</t>
  </si>
  <si>
    <t>Доля государственных казенных учреждений, осуществляющих функции в сфере здравоохранения (%)</t>
  </si>
  <si>
    <t>1.24.</t>
  </si>
  <si>
    <t>Количество приобретенных и смотнтированных быстровозводимых модульных конструкций врачебных амбулаторий, центров (отделений) общей врачебной практики (семейной медицины), фельдшерско-акушерских пунктов, фельдшерских здравпунктов медицинских организаций (единиц)</t>
  </si>
  <si>
    <t>Смертность от туберкулеза (чел. на 100 тыс. населения)</t>
  </si>
  <si>
    <t>1.25.</t>
  </si>
  <si>
    <t>Число специалистов, вовлеченных в систему непрерывного образования медицинских работников, в том числе с использованием дистанционных образовательных технологий (чел.)</t>
  </si>
  <si>
    <t>Количество обучающихся по основным профессиональным образовательным программам среднего профессионального образования - программам подготовки специалистов среднего звена (чел.)</t>
  </si>
  <si>
    <t>1.26.</t>
  </si>
  <si>
    <t>Доля медицинских организаций государственной системы здравоохранения, обеспечивающих доступ гражданам к электронным медицинским документам в Личном кабинете пациента «Мое здоровье» на Едином портале государственных услуг и функций, %</t>
  </si>
  <si>
    <t>Доля медицинских организаций государственной системы здравоохранения, обеспечивающих преемственность оказания медицинской помощи путем организации информационного взаимодействия с централизованными подсистемами государственной информационной системы в сфере здравоохранения Саратовской области (%)</t>
  </si>
  <si>
    <t>2.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</si>
  <si>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</si>
  <si>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</si>
  <si>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2.1.</t>
  </si>
  <si>
    <t>Количество дополнительно созданных мест с целью обеспечения дошкольным образованием детей в возрасте до 3 лет нарастающим итогом (тыс.мест)</t>
  </si>
  <si>
    <t>2.2.</t>
  </si>
  <si>
    <t>Доля детей в возрасте от 5 до 18 лет, охваченных дополнительным образованием (%)</t>
  </si>
  <si>
    <t>2.3.</t>
  </si>
  <si>
    <t>Доля педагогических работников общеобразовательных организаций, прошедших повышение квалификации, в том числе в центрах непрерывного повышения профессионального мастерства (%)</t>
  </si>
  <si>
    <t>2.4.</t>
  </si>
  <si>
    <t>Доля общеобразовательных организаций, оснащенных в целях внедрения цифровой образовательной среды (%)</t>
  </si>
  <si>
    <t>2.5.</t>
  </si>
  <si>
    <t>Количество школьных музеев, в которых проведен капитальный и текущий ремонт (ед.)</t>
  </si>
  <si>
    <t>2.6.</t>
  </si>
  <si>
    <t>Доля обучающихся образовательных организаций, реализующих программы среднего профессионального образования, прошедших демонстрационный экзамен профильного уровня (%)</t>
  </si>
  <si>
    <t>2.7.</t>
  </si>
  <si>
    <t>Приобретены беспилотные авиационные системы органами исполнительной власти субъектов Российской Федерации в области лесных отношений (шт.)</t>
  </si>
  <si>
    <t>2.8.</t>
  </si>
  <si>
    <t>Удельный вес дошкольных образовательных организаций, принимающих участие в региональном мониторинге оценки качества дошкольного образования (в рамках самообследования) от общего количества дошкольных образовательных организаций (%)</t>
  </si>
  <si>
    <t>2.9.</t>
  </si>
  <si>
    <t>Численность обучающихся, охваченных дополнительным и неформальным образованием и социализацией в общеобразовательных организациях (тыс. человек)</t>
  </si>
  <si>
    <t>2.10.</t>
  </si>
  <si>
    <t>Доля образовательных организаций, получивших поддержку в осуществлении образовательного процесса (%)</t>
  </si>
  <si>
    <t>2.11.</t>
  </si>
  <si>
    <t>Количество победителей и призеров всероссийских, международных олимпиад, конкурсов, фестивалей (чел.)</t>
  </si>
  <si>
    <t>2.12.</t>
  </si>
  <si>
    <t>Доля педагогических работников повысивших квалификацию и прошедших переподготовку (%)</t>
  </si>
  <si>
    <t>2.13.</t>
  </si>
  <si>
    <t>Доля информационных систем и технологий, обеспеченных устойчивостью и безопасностью функционирования (%)</t>
  </si>
  <si>
    <t>2.14.</t>
  </si>
  <si>
    <t>Темп роста или снижения численности инвалидов и лиц с ограниченными возможностями здоровья, принятых на обучение по образовательным программам среднего профессионального образования (по отношению к значению показателя предыдущего года) (%)</t>
  </si>
  <si>
    <t>2.15.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</si>
  <si>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</si>
  <si>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2.16.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</si>
  <si>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</si>
  <si>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2.17.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</si>
  <si>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</si>
  <si>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>2.18.</t>
  </si>
  <si>
    <t>Удельный вес детей дошкольного возраста, имеющих возможность получать услуги дошкольного образования, от общего количества детей в возрасте от 3 до 7 лет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</si>
  <si>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</si>
  <si>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2.19.</t>
  </si>
  <si>
    <t>Подпрограмма  «Развитие системы общего и дополнительного образования»</t>
  </si>
  <si>
    <t>Доля участников Всероссийской Олимпиады школьников по общеобразовательным предметам от общего количества обучающихся (%)</t>
  </si>
  <si>
    <t>Доля детей с ограниченными возможностями здоровья, получающих дополнительное образование, в том числе с использованием дистанционных технологий, в общей численности детей-инвалидов данного возраста (%)</t>
  </si>
  <si>
    <t>Охват детей деятельностью региональных центров выявления, поддержки и развития способностей и талантов у детей и молодежи, технопарков «Кванториум» и центров «IT-куб» (%)</t>
  </si>
  <si>
    <t>2.20.</t>
  </si>
  <si>
    <t>Подпрограмма  «Поддержка одаренных детей Саратовской области»</t>
  </si>
  <si>
    <t>Количество участников муниципального этапа Всероссийской олимпиады школьников, выполнявших работы по единым заданиям повышенной сложности (с 7 по 11 классы) (чел.)</t>
  </si>
  <si>
    <t>2.21.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</si>
  <si>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</si>
  <si>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</si>
  <si>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Численность студентов, обучающихся по основным образовательным программам среднего профессионального образования в государственных и муниципальных образовательных организациях среднего профессионального образования, в расчете на одного работника, замещающего должности преподавателей и (или) мастеров производственного обучения (чел.)</t>
  </si>
  <si>
    <t>2.22.</t>
  </si>
  <si>
    <t>Доля обеспеченных мерами социальной поддержки детей-сирот и детей, оставшихся без попечения родителей, лиц из их числа, обучающихся в государственных общеобразовательных организациях и организациях, осуществляющих образовательную деятельность (%)</t>
  </si>
  <si>
    <t>Доля приемных семей, обеспеченных мерами социальной поддержки, от общей численности приемных семей в области (из обратившихся) (%)</t>
  </si>
  <si>
    <t>2.23.</t>
  </si>
  <si>
    <t>2.24</t>
  </si>
  <si>
    <t>Доля обучающихся, для которых созданы равные условия получения качественного образования вне зависимости от места их нахождения посредством предоставления доступа к федеральной информационно-сервисной платформе цифровой образовательной среды (%)</t>
  </si>
  <si>
    <t>3.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</si>
  <si>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</si>
  <si>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Уровень обеспечения доступности, качества и безопасности социального обслуживания населения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</si>
  <si>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</si>
  <si>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3.1.</t>
  </si>
  <si>
    <t>Семьи с тремя и более детьми получат ежемесячную денежную выплату, назначаемую в случае рождения третьего ребенка или последующих детей до достижения ребенком возраста 3 лет (доставка и пересылка социального пособия) (тыс.семей)</t>
  </si>
  <si>
    <t>3.2.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</si>
  <si>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</si>
  <si>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3.3.</t>
  </si>
  <si>
    <t>3.4.</t>
  </si>
  <si>
    <t>Доля семей с детьми, получивших социальную поддержку и государственные социальные гарантии, в общей численности семей с детьми, имеющих право на их получение и обратившихся за их получением (%)</t>
  </si>
  <si>
    <t>3.5.</t>
  </si>
  <si>
    <t>Численность граждан, имеющих право на получение мер поддержки субсидиями на оплату жилищно-коммунальных услуг (чел.)</t>
  </si>
  <si>
    <t>3.6.</t>
  </si>
  <si>
    <t>Уровень обеспечения бесперебойной работы учреждений, предоставляющих меры социальной поддержки (%)</t>
  </si>
  <si>
    <t>3.7.</t>
  </si>
  <si>
    <t>Доля детей, прошедших курс реабилитации в организациях социальной помощи семье и детям, возвращенных в биологические семьи (%)</t>
  </si>
  <si>
    <t>3.8.</t>
  </si>
  <si>
    <t>Удельный вес негосударственных организаций социального обслуживания в общем количестве организаций социального обслуживания всех форм собственности (%)</t>
  </si>
  <si>
    <t>3.9.</t>
  </si>
  <si>
    <t>Уровень обеспечения бесперебойного функционирования центра обработки данных министерства труда и социальной защиты области (%)</t>
  </si>
  <si>
    <t>3.10.</t>
  </si>
  <si>
    <t>Охват различными формами отдыха и оздоровления детей-сирот и детей, оставшихся без попечения родителей, из числа воспитанников государственных учреждений специального образования и учреждений для детей-сирот и детей, оставшихся без попечения родителей (%)</t>
  </si>
  <si>
    <t>3.11.</t>
  </si>
  <si>
    <t>Комплекс процессных мероприятий «Социально значимые мероприятия»</t>
  </si>
  <si>
    <t>Количество проведенных социально значимых мероприятий (ед.)</t>
  </si>
  <si>
    <t>3.12.</t>
  </si>
  <si>
    <t>Количество пожилых граждан, принимающих участие в социально значимых мероприятиях (чел.)</t>
  </si>
  <si>
    <t>3.13.</t>
  </si>
  <si>
    <t>Количество социально ориентированных некоммерческих организаций, получивших финансовую поддержку по итогам конкурса общество полезных (социальных) проектов (ед.)</t>
  </si>
  <si>
    <t>3.14.</t>
  </si>
  <si>
    <t>Доля граждан, охваченных государственной социальной помощью на основании социального контракта, в общей численности малоимущих граждан (%)</t>
  </si>
  <si>
    <t>Число семей с тремя и более детьми, которые в отчетном году получат ежемесячную денежную выплату в случае рождения третьего ребенка или последующих детей до достижения ребенком возраста 3 лет (ед.)</t>
  </si>
  <si>
    <t>3.15.</t>
  </si>
  <si>
    <t>Доля детей, прошедших курс реабилитации в учреждениях социальной помощи семье и детям, возвращенных в биологические семьи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</si>
  <si>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</si>
  <si>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3.16.</t>
  </si>
  <si>
    <t>Доля приоритетных объектов, доступных для инвалидов и других маломобильных групп населения в сфере социальной защиты, в общем количестве приоритетных объектов в сфере социальной защиты (%)</t>
  </si>
  <si>
    <t>3.17.</t>
  </si>
  <si>
    <t>Подпрограмма  «Старшее поколение»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</si>
  <si>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</si>
  <si>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3.18.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</si>
  <si>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</si>
  <si>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 (ед.)</t>
  </si>
  <si>
    <t>3.19</t>
  </si>
  <si>
    <t>Подпрограмма «Формирование системы комплексной реабилитации и абилитации инвалидов, в том числе детей-инвалидов»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</si>
  <si>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</si>
  <si>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</si>
  <si>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4.</t>
  </si>
  <si>
    <t>Количество квадратных метров, расселенного аварийного жилищного фонда (тыс. кв.м.)</t>
  </si>
  <si>
    <t>Доля населения Российской Федерации, обеспеченного качественной питьевой водой из систем централизованного водоснабжения (%)</t>
  </si>
  <si>
    <t>4.1.</t>
  </si>
  <si>
    <t>Объем жилищного строительства (млн.кв.м.)</t>
  </si>
  <si>
    <t>4.2.</t>
  </si>
  <si>
    <t>Региональный проект «Комплексное развитие территории бывшего аэропорта Саратов «Центральный» в Кировском районе г. Саратова»</t>
  </si>
  <si>
    <t>Ввод жилья на территории бывшего аэропорта Саратов «Центральный» г. Саратова (тыс.кв.м)</t>
  </si>
  <si>
    <t>4.3.</t>
  </si>
  <si>
    <t>Количество введенных в эксплуатацию многоквартирных жилых домов (ед.)</t>
  </si>
  <si>
    <t>4.4.</t>
  </si>
  <si>
    <t>Количество построенных и реконструированных (модернизированных) объектов питьевого водоснабжения и водоподготовки, предусмотренных региональными программами (шт.)</t>
  </si>
  <si>
    <t>4.5.</t>
  </si>
  <si>
    <t>Численность населения сельских поселений, для которого улучшено качество услуги водоснабжения (тыс.чел.)</t>
  </si>
  <si>
    <t>4.6.</t>
  </si>
  <si>
    <t xml:space="preserve">Региональный проект «Обеспечение устойчивого сокращения непригодного для проживания жилищного фонда» </t>
  </si>
  <si>
    <t>Количество граждан, расселенных из непригодного для проживания жилищного фонда (нарастающим итогом) (тыс.чел.)</t>
  </si>
  <si>
    <t>4.7.</t>
  </si>
  <si>
    <t xml:space="preserve"> - </t>
  </si>
  <si>
    <t>4.8.</t>
  </si>
  <si>
    <t>Обеспечено выполнение проектно-сметной документации в рамках реализации инвестиционных проектов (%)</t>
  </si>
  <si>
    <t>4.9.</t>
  </si>
  <si>
    <t>Количество отремонтированных многоквартирных домов (ед.)</t>
  </si>
  <si>
    <t>4.10.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</si>
  <si>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</si>
  <si>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4.11.</t>
  </si>
  <si>
    <t>Численность детей-сирот и детей, оставшихся без попечения родителей, лиц из числа детей-сирот и детей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помещений, нарастающим итогом (в рамках заключенных соглашений о предоставлении субсидии из федерального бюджета) (граждан)</t>
  </si>
  <si>
    <t>4.12.</t>
  </si>
  <si>
    <t>Осуществлена реализация мероприятий по обеспечению жильем отдельных категории граждан (%)</t>
  </si>
  <si>
    <t>4.13.</t>
  </si>
  <si>
    <t>Количество семей, граждан, относящихся к категориям, установленным федеральным законодательством, улучшивших жилищные условия в рамках федерального законодательства (человек)</t>
  </si>
  <si>
    <t>4.14.</t>
  </si>
  <si>
    <t>Обеспечено функционирование информационно-технологической инфраструктуры и техническая защита информации министерства строительства и жилищно-коммунального хозяйства области
инфраструктуры и техническая защита информации министерства строительства и жилищно-коммунального хозяйства области (%)</t>
  </si>
  <si>
    <t>4.15.</t>
  </si>
  <si>
    <t>Количество заключенных договоров по ипотечным жилищным кредитам (займам) отдельными категориями граждан</t>
  </si>
  <si>
    <t>4.16.</t>
  </si>
  <si>
    <t>Регистрация зон санитарной охраны в Управлении Федеральной службы государственной регистрации, кадастра и картографии по Саратовской области (ед.)</t>
  </si>
  <si>
    <t>4.17.</t>
  </si>
  <si>
    <t>Объем ввода жилья в рамках мероприятий по стимулированию программ развития жилищного строительства субъектов Российской Федерации, в том числе (тыс. кв. м общей площади)</t>
  </si>
  <si>
    <t>Обеспеченность инженерными сетями участков, являющихся федеральной собственностью и подлежащих предоставлению для жилищного строительства гражданам, имеющим трех и более детей (%)</t>
  </si>
  <si>
    <t>4.18.</t>
  </si>
  <si>
    <t>Внесение изменений в Схему территориального планирования Саратовской области (%)</t>
  </si>
  <si>
    <t>4.19.</t>
  </si>
  <si>
    <t>4.20.</t>
  </si>
  <si>
    <t>Подпрограмма   «Обеспечение жилыми помещениями молодых семей»</t>
  </si>
  <si>
    <t>Количество молодых семей, улучшивших жилищные условия (в том числе с использованием заемных средств) при оказании содействия за счет бюджетных средств (семей)</t>
  </si>
  <si>
    <t>4.21.</t>
  </si>
  <si>
    <t>Доля детей, оставшихся без попечения родителей, и лиц из их числа, обеспеченных жилыми помещениями за отчетный год, в общей численности детей, оставшихся без попечения родителей, и лиц из их числа, состоящих на учете на получение жилого помещения, включая лиц в возрасте от 23 лет и старше (всего на начало отчетного периода) (%)</t>
  </si>
  <si>
    <t>4.22.</t>
  </si>
  <si>
    <t>Количество предоставленных жилых помещений по договорам социального найма из государственного жилищного фонда области многодетным семьям (семей)</t>
  </si>
  <si>
    <t>Количество предоставленных денежных выплат на строительство (приобретение) жилого помещения взамен предоставления жилого помещения по договору социального найма из государственного жилищного фонда области (чел.)</t>
  </si>
  <si>
    <t>4.23.</t>
  </si>
  <si>
    <t>Подпрограмма «Развитие ипотечного жилищного кредитования»</t>
  </si>
  <si>
    <t>Число педагогических работников, в том числе учителей образовательных организаций, получивших компенсацию на частичное возмещение в течение десяти лет расходов на оплату процентов по ипотечному займу (кредиту) после получения ипотечного займа (кредита) на приобретение (строительство) жилого помещения в соответствии с Законом Саратовской области «О предоставлении меры социальной поддержки педагогическим работникам, проживающим и работающим в Саратовской области, на приобретение жилых помещений с привлечением заемных средств» (чел.)</t>
  </si>
  <si>
    <t>Число работников бюджетной сферы, получивших компенсацию за счет средств областного бюджета на возмещение расходов на оплату % по займам (кредитам) на приобретение (строительство) жилых помещений в соответствии с Законом Саратовской области «О предоставлении меры социальной поддержки работникам бюджетной сферы, приобретающим жилые помещения с привлечением заемных средств» (чел.)</t>
  </si>
  <si>
    <t>4.24.</t>
  </si>
  <si>
    <t>Подпрограмма «Обеспечение жильем отдельных категорий граждан, в соответствии с федеральным законодательством»</t>
  </si>
  <si>
    <t>Количество обеспеченных жильем граждан, установленных федеральным законодательством, подпрограммы 1 «Создание условий для обеспечения доступным и комфортным жильем граждан России» государственной программы Российской Федерации «Обеспечение доступным жильем и коммунальными услугами граждан Российской Федерации» (семей)</t>
  </si>
  <si>
    <t>Численность граждан, обеспеченных жильем в соответствии с Федеральным законом от 12 января 1995 года № 5-ФЗ «О ветеранах» в рамках исполнения Указа Президента Российской Федерации от 7 мая 2008 года № 714 «Об обеспечении жильем ветеранов Великой Отечественной войны 1941 - 1945 годов», в том числе социальные выплаты и капитальные вложения (чел.)</t>
  </si>
  <si>
    <t>4.25.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</si>
  <si>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</si>
  <si>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4.26.</t>
  </si>
  <si>
    <t>Количество граждан, расселенных из аварийного жилищного фонда (тыс. чел.)</t>
  </si>
  <si>
    <t>4.27.</t>
  </si>
  <si>
    <t>Подпрограмма «Модернизация систем коммунальной инфраструктуры»</t>
  </si>
  <si>
    <t>Протяженность строительства и реконструкции инженерных сетей (км)</t>
  </si>
  <si>
    <t>5.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</si>
  <si>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</si>
  <si>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регистрируемой безработицы на конец года от численности экономически активного населения (%)</t>
  </si>
  <si>
    <t>5.1.</t>
  </si>
  <si>
    <t>Доля занятых граждан из числа участников дополнительных мероприятий (%)</t>
  </si>
  <si>
    <t>5.2.</t>
  </si>
  <si>
    <t>Удельный вес трудоустроенных граждан, испытывающих трудности в поиске работы, в общей численности зарегистрированных в отчетном периоде безработных граждан, испытывающих трудности в поиске работы (%)</t>
  </si>
  <si>
    <t>5.3.</t>
  </si>
  <si>
    <t>Обеспечение доступности услуг в сфере занятости населения в территориальных центрах занятости населения (%)</t>
  </si>
  <si>
    <t>5.4.</t>
  </si>
  <si>
    <t>Доля трудоустроенных граждан в общей численности граждан, обратившихся за содействием в поиске подходящей работы, а атакже несовершеннолетнх гражлан от 14 до 18 лет, обратившихся в целях временного трудоустройства в свободное от учебы время (%)</t>
  </si>
  <si>
    <t>5.5.</t>
  </si>
  <si>
    <t>Комплекс процессных мероприятий «Социальная поддержка безработных граждан»</t>
  </si>
  <si>
    <t>Доля безработных граждан, которым назначены социальные выплаты, в общей численности граждан, зарегистрированных в качестве безработных (%)</t>
  </si>
  <si>
    <t>5.6.</t>
  </si>
  <si>
    <t>Уровень трудоустройства граждан из числа обратившихся по вопросу трудоустройства в другой местности (%)</t>
  </si>
  <si>
    <t>5.7.</t>
  </si>
  <si>
    <t>5.8.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</si>
  <si>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</t>
  </si>
  <si>
    <t>5.9.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</si>
  <si>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</si>
  <si>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5.10.</t>
  </si>
  <si>
    <t>5.11.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</si>
  <si>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</si>
  <si>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</si>
  <si>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5.12.</t>
  </si>
  <si>
    <t>5.13.</t>
  </si>
  <si>
    <t>Подпрограмма  «Оказание содействия добровольному переселению в Саратовскую область соотечественников, проживающих за рубежом»</t>
  </si>
  <si>
    <t>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(%)</t>
  </si>
  <si>
    <t>Подготовка информационных материалов о реализации подпрограммы для размещения в средствах массовой информации, в том числе в информационно-телекоммуникационной сети Интернет и на портале АИС «Соотечественники» (ед.)</t>
  </si>
  <si>
    <t>5.14.</t>
  </si>
  <si>
    <t>Подпрограмма «Совершенствование социального партнерства»</t>
  </si>
  <si>
    <t xml:space="preserve"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 </t>
  </si>
  <si>
    <t>5.15.</t>
  </si>
  <si>
    <t>Численность пострадавших в результате несчастных случаев на производстве со смертельным исходом (чел.)</t>
  </si>
  <si>
    <t>5.16.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</si>
  <si>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</si>
  <si>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5.17.</t>
  </si>
  <si>
    <t>Количество оказанных государственных услуг юридическим и (или) физическим лицам (тыс. ед.)</t>
  </si>
  <si>
    <t>6.</t>
  </si>
  <si>
    <t>Государственная программа Саратовской области «Культура Саратовской области»</t>
  </si>
  <si>
    <t>Число посещений культурных мероприятий (тыс. ед.)</t>
  </si>
  <si>
    <t>Увеличение доли граждан, занимающихся волонтерской (добровольческой) деятельностью или вовлеченных в деятельность волонтерских (добровольческих) организаций (%)</t>
  </si>
  <si>
    <t>6.1.</t>
  </si>
  <si>
    <t>Число посещений новых театральных постановок, созданных в рамках проекта (тыс.чел.)</t>
  </si>
  <si>
    <t>6.2.</t>
  </si>
  <si>
    <t>Количество новых книг, поступивших в фонды библиотек муниципальных образований и государственных общедоступных библиотек субъектов Российской Федерации, ежегодно (ед.)</t>
  </si>
  <si>
    <t>6.3.</t>
  </si>
  <si>
    <t>Региональный проект «Создание условий для реализации творческого потенциала нации» («Творческие люди»)</t>
  </si>
  <si>
    <t>Количество специалистов сферы культуры, повысивших квалификацию на базе Центров непрерывного образования и повышения квалификации творческих и управленческих кадров в сфере культуры, нарастающим итогом (чел.)</t>
  </si>
  <si>
    <t>6.4.</t>
  </si>
  <si>
    <t>Количество учреждений культурно-досугового типа, в которых проведен капитальный и текущий ремонты, укреплена материально-техническая база (ед.)</t>
  </si>
  <si>
    <t>6.5.</t>
  </si>
  <si>
    <t>Количество созданных (реконструированных) и капитально отремонтированных объектов организаций культуры (ед.)</t>
  </si>
  <si>
    <t>6.6.</t>
  </si>
  <si>
    <t>Региональный проект «Цифровизация услуг и формирование информационного пространства в сфере культуры» («Цифровая культура»)</t>
  </si>
  <si>
    <t>Количество онлайн-трансляций мероприятий, размещаемых на портале «Культура.РФ» (ед.)</t>
  </si>
  <si>
    <t>6.7.</t>
  </si>
  <si>
    <t>Количество обслуженного населения музеями, в том числе нестационарными формами и в электронном виде (тыс. чел.)</t>
  </si>
  <si>
    <t>6.8.</t>
  </si>
  <si>
    <t>Средняя зрительская посещаемость спектаклей (чел.на 1 спектакль)</t>
  </si>
  <si>
    <t>6.9.</t>
  </si>
  <si>
    <t>Количество обслуженного населения концертными организациями, в том числе нестационарными формами (тыс.чел.)</t>
  </si>
  <si>
    <t>6.10.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</si>
  <si>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</si>
  <si>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6.11.</t>
  </si>
  <si>
    <t>Количество культурно-массовых мероприятий, ежегодно (ед.)</t>
  </si>
  <si>
    <t>6.12.</t>
  </si>
  <si>
    <t>Количество поступивших (контрольные цифры приема) в  организациях среднего профессионального образования сферы культуры (чел.)</t>
  </si>
  <si>
    <t>6.13.</t>
  </si>
  <si>
    <t>Количество объектов культурного наследия, по которым были выданы задания и разрешения на работы по сохранению (полностью или частично) объектов культурного наследия (ед.)</t>
  </si>
  <si>
    <t>6.14.</t>
  </si>
  <si>
    <t>Количество пользователей архивной информацией (тыс. чел.)</t>
  </si>
  <si>
    <t>6.15.</t>
  </si>
  <si>
    <t>Количество выявленных одаренных детей (кандидатов) для предоставления единовременных выплат именной Губернаторской стипендии для образовательных организаций сферы культуры (чел.)</t>
  </si>
  <si>
    <t>6.16.</t>
  </si>
  <si>
    <t>6.17.</t>
  </si>
  <si>
    <t>Количество отремонтированных, в том числе капитально отремонтированных зданий и помещений учреждений сферы культуры (ед.)</t>
  </si>
  <si>
    <t>6.18.</t>
  </si>
  <si>
    <t>Степень охвата независимой оценкой качества условий оказания услуг государстенными областными учреждениями культуры, подлежащие такой оценке в текущем году (%)</t>
  </si>
  <si>
    <t>6.19.</t>
  </si>
  <si>
    <t>Доля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к запланированным в текущем году (%)</t>
  </si>
  <si>
    <t>6.20.</t>
  </si>
  <si>
    <t>Доля граждан, положительно оценивающих состояние межнациональных отношений в области (%)</t>
  </si>
  <si>
    <t>6.21.</t>
  </si>
  <si>
    <t>Подпрограмма  «Музеи»</t>
  </si>
  <si>
    <t>Количество нестационарных (выездных) выставок музеев области для экспонирования в городах и населенных пунктах области (ед.)</t>
  </si>
  <si>
    <t>Доля представленных (во всех формах) зрителю музейных предметов, в общем количестве музейных предметов основного фонда (по отношению к 2012 году) (%)</t>
  </si>
  <si>
    <t>6.22.</t>
  </si>
  <si>
    <t>Подпрограмма  «Театры»</t>
  </si>
  <si>
    <t>Количество населения, обслуженного театрами, в том числе нестационарными формами (тыс.чел.)</t>
  </si>
  <si>
    <t>Средняя зрительская посещаемость спектаклей (чел.на один спектакль)</t>
  </si>
  <si>
    <t>6.23.</t>
  </si>
  <si>
    <t>Количество обслуженного населения концертными и цирковыми организациями, в том числе нестационарными формами (тыс. чел.)</t>
  </si>
  <si>
    <t>6.24.</t>
  </si>
  <si>
    <t>Подпрограмма  «Библиотеки»</t>
  </si>
  <si>
    <t>Количество мероприятий, направленных на популяризацию книги и чтения (тыс.ед.)</t>
  </si>
  <si>
    <t>6.25.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</si>
  <si>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</si>
  <si>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</si>
  <si>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(%)</t>
  </si>
  <si>
    <t>6.26.</t>
  </si>
  <si>
    <t>Подпрограмма  «Культурно-досуговые учреждения»</t>
  </si>
  <si>
    <t>Количество обслуженного населения культурно-досуговыми учреждениями области (число посещений), в том числе нестационарными формами и в электронном виде, ежегодно (тыс. чел.)</t>
  </si>
  <si>
    <t>6.27.</t>
  </si>
  <si>
    <t>Подпрограмма  «Государственная охрана, сохранение и популяризация объектов культурного наследия»</t>
  </si>
  <si>
    <t>Количество объектов культурного наследия обеспеченных зонами охраны (ед.)</t>
  </si>
  <si>
    <t>6.28.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</si>
  <si>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</si>
  <si>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</si>
  <si>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Доля описаний дел архивов области, включенных в электронные описи, электронные каталоги и/или иные автоматизированные информационно-поисковые системы, по отношению к общему количеству документов, находящихся на хранении в государственных архивах области (%)</t>
  </si>
  <si>
    <t>6.29.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</si>
  <si>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</si>
  <si>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</si>
  <si>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Доля победителей от количества участников, принявших участие в областных, межрегиональных, всероссийских международных конкурсах, фестивалях, выставках, мастер-классах, творческих школах и других мероприятиях (%)</t>
  </si>
  <si>
    <t>6.30.</t>
  </si>
  <si>
    <t>Подпрограмма  «Укрепление материально-технической базы и обеспечение деятельности учреждений в сфере культуры»</t>
  </si>
  <si>
    <t>6.31.</t>
  </si>
  <si>
    <t>Подпрограмма  «Развитие кадрового потенциала сферы культуры»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</si>
  <si>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</si>
  <si>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Количество участников областных конкурсов, фестивалей, выставок, мастер-классов, творческих школ и других творческих мероприятий (чел.)</t>
  </si>
  <si>
    <t>6.32.</t>
  </si>
  <si>
    <t>Подпрограмма 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</si>
  <si>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</si>
  <si>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6.33.</t>
  </si>
  <si>
    <t>Подпрограмма  «Гармонизация межнациональных отношений и этнокультурное развитие народов Саратовской области»</t>
  </si>
  <si>
    <t>Количество участников мероприятий, направленных на развитие государственно-общественного партнерства в сфере государственной национальной политики Российской Федерации (чел.)</t>
  </si>
  <si>
    <t>Количество членов казачьих обществ, официально зарегистрированных на территории Саратовской области (чел.)</t>
  </si>
  <si>
    <t>7.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</si>
  <si>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</si>
  <si>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граждан, систематически занимающихся физической культурой и спортом (%)</t>
  </si>
  <si>
    <t>Доля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 в добровольческую (волонтерскую) деятельность (%)</t>
  </si>
  <si>
    <t>7.1.</t>
  </si>
  <si>
    <t>Региональный проект «Спорт - норма жизни»</t>
  </si>
  <si>
    <t>Уровень обеспеченности граждан спортивными сооружениями исходя из единовременной пропускной способности (%)</t>
  </si>
  <si>
    <t>7.2.</t>
  </si>
  <si>
    <t>Доля граждан трудоспособного возраста, систематически занимающихся физической культурой и спортом (%)</t>
  </si>
  <si>
    <t>7.3.</t>
  </si>
  <si>
    <t>Региональный проект «Развитие туристической инфраструктуры (Саратовская область)»</t>
  </si>
  <si>
    <t>Введены в эксплуатацию номера в модульных некапитальных средствах размещения (ед.)</t>
  </si>
  <si>
    <t>7.4.</t>
  </si>
  <si>
    <t>7.5.</t>
  </si>
  <si>
    <t>Региональный проект «Патриотическое воспитание граждан  Российской Федерации»</t>
  </si>
  <si>
    <t>Обеспечено увеличение численности детей и молодежи в возрасте до 35 лет, вовлеченных в социально активную деятельность через увеличение охвата патриотическими проектами (тыс.чел.)</t>
  </si>
  <si>
    <t>7.6.</t>
  </si>
  <si>
    <t>Организованы и проведены образовательные заезды для молодых деятелей культуры и искусств «Таврида» в составе арт-кластера «Таврида» (чел.)</t>
  </si>
  <si>
    <t>7.7.</t>
  </si>
  <si>
    <t>Количество саратовских спортсменов - членов сборных команд Российской Федерации (ежегодное количество) (ед.)</t>
  </si>
  <si>
    <t>7.8.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</si>
  <si>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не имеющего противопоказаний для занятий физической культурой и спортом (%)</t>
  </si>
  <si>
    <t>7.9.</t>
  </si>
  <si>
    <t>Обеспечено проведение выставок, организация коллегий (%)</t>
  </si>
  <si>
    <t>7.10.</t>
  </si>
  <si>
    <t>Обеспечены меры социальной поддержки в сфере физической культуры, спорта и образования спортивной направленности (%)</t>
  </si>
  <si>
    <t>7.11.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</si>
  <si>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</si>
  <si>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Количество новых туристических маршрутов по области, реализованных региональными туроператорскими компаниями (ед.)</t>
  </si>
  <si>
    <t>7.12.</t>
  </si>
  <si>
    <t>Численность молодежи, вовлеченной в реализацию проекта (ежегодно) (чел.)</t>
  </si>
  <si>
    <t>7.13.</t>
  </si>
  <si>
    <t>Доля молодых людей, принимающих участие в массовых мероприятиях в сфере молодежной политики, от общей численности молодежи региона (%)</t>
  </si>
  <si>
    <t>7.14.</t>
  </si>
  <si>
    <t>Доля граждан систематически занимающихся физической культурой и спортом (%)</t>
  </si>
  <si>
    <t>Доля детей и молодежи (возраст 3 - 29 лет), систематически занимающихся физической культурой и спортом (%)</t>
  </si>
  <si>
    <t>7.15.</t>
  </si>
  <si>
    <t>Подпрограмма  «Туризм»</t>
  </si>
  <si>
    <t>Количество распространенных изданных рекламно-информационных материалов о турпотенциале области (ежегодное количество) (экз.)</t>
  </si>
  <si>
    <t>Количество круизных туристов (тыс.чел.)</t>
  </si>
  <si>
    <t>7.16.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</si>
  <si>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</si>
  <si>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</si>
  <si>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</si>
  <si>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7.17.</t>
  </si>
  <si>
    <t>Уровень обеспеченности населения спортивными сооружениями исходя из их единовременной пропускной способности (%)</t>
  </si>
  <si>
    <t>8.</t>
  </si>
  <si>
    <t>Достоверность прогнозов социально-экономического развития области (%)</t>
  </si>
  <si>
    <t>Уровень удовлетворенности граждан качеством предоставления государственных и муниципальных услуг с участием многофункциональных центров предоставления государственных услуг (%)</t>
  </si>
  <si>
    <t>8.1.</t>
  </si>
  <si>
    <t>Количество сотрудников предприятий и представителей региональных команд, прошедших обучение инструментам повышения производительности труда, нарастающим итогом (чел.)</t>
  </si>
  <si>
    <t>8.2.</t>
  </si>
  <si>
    <t>Региональный проект «Системные меры по повышению производительности труда»</t>
  </si>
  <si>
    <t>Проведен региональный этап конкурса лучших практик наставничества среди предприятий – участников национального проекта (усл.ед.)</t>
  </si>
  <si>
    <t>8.3.</t>
  </si>
  <si>
    <t>Региональный проект «Системные меры развития международной кооперации и экспорта»</t>
  </si>
  <si>
    <t>Количество субъектов Российской Федерации, в которых внедрен Региональный экспортный стандарт (ед.)</t>
  </si>
  <si>
    <t>8.4.</t>
  </si>
  <si>
    <t>Количество кадастровых кварталов, в отношении которых проведены комплексные кадастровые работы (ед.)</t>
  </si>
  <si>
    <t>8.5.</t>
  </si>
  <si>
    <t>Количество займов предоставленных акционерным обществом «Корпорация развития Саратовской области» юридическим лицам, 100 процентов акций (долей) которых принадлежит Саратовской области (ед.)</t>
  </si>
  <si>
    <t>8.6.</t>
  </si>
  <si>
    <t>Доля реализованных мероприятий по технологическому присоединению Центра обработки данных ПАО «Сбербанк», расположенного в Саратовской области (далее Центр) в общем объеме таких мероприятий, реализация которых закреплена за ПАО «Федеральная сетевая компания – Россети» техническими условиями к договору об осуществлении технологического присоединения Центра, предусматривающему завершение работ по технологическому присоединению Центра (млрд руб.)</t>
  </si>
  <si>
    <t>8.7.</t>
  </si>
  <si>
    <t>8.8.</t>
  </si>
  <si>
    <t>Количество самозанятых граждан, зафиксировавших свой статус и применяющих специальный налоговый режим «Налог на профессиональный доход» (НПД), накопленным итогом (тыс.чел.)</t>
  </si>
  <si>
    <t>8.9.</t>
  </si>
  <si>
    <t xml:space="preserve">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включительно, предоставлены комплекс услуг и (или) финансовая поддержка (ед.) </t>
  </si>
  <si>
    <t>8.10.</t>
  </si>
  <si>
    <t>Количество разработанных и предоставленных в Министерство экономического развития Российской Федерации в установленные сроки форм прогноза социально-экономического развития Саратовской области (предварительный и уточненный) (ед.)</t>
  </si>
  <si>
    <t>8.11.</t>
  </si>
  <si>
    <t>Количество инвестиционных проектов, привлеченных на территорию области в текущем году (ед.)</t>
  </si>
  <si>
    <t>8.12.</t>
  </si>
  <si>
    <t>8.13.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</si>
  <si>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</si>
  <si>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8.14.</t>
  </si>
  <si>
    <t>Количество субъектов малого и среднего предпринимательства, самозанятых граждан, получивших государственную поддержку (ед.)</t>
  </si>
  <si>
    <t>8.15.</t>
  </si>
  <si>
    <t>Количество заявителей, обратившихся в многофункциональные центры предоставления государственных и мунииципальных услуг (человек)</t>
  </si>
  <si>
    <t>8.16.</t>
  </si>
  <si>
    <t>Удельный вес выполненных показателей к количеству показателей, запланированных в ежегодных перечнях отдельных показателей деятельности органов исполнительной власти области (%)</t>
  </si>
  <si>
    <t>8.17.</t>
  </si>
  <si>
    <t>Количество проведенных визитов различного уровня (ед.)</t>
  </si>
  <si>
    <t>Количество заключенных инвестиционных соглашений (ед.)</t>
  </si>
  <si>
    <t>8.18.</t>
  </si>
  <si>
    <t>Подпрограмма «Развитие малого и среднего предпринимательства в Саратовской области»</t>
  </si>
  <si>
    <t>Количество граждан, начинающих МСП, действующих менее 1 года и получивших поддержку, а также действующих МСП, сохранивших деятельность по итогам получения поддержки (уникальных) (ед.)</t>
  </si>
  <si>
    <t>Количество действующих микрозаймов (ежегодно), ед.</t>
  </si>
  <si>
    <t>8.19.</t>
  </si>
  <si>
    <t xml:space="preserve">Фактическая обеспеченность населения области площадью торговых объектов (кв.м. на 1000 жителей) </t>
  </si>
  <si>
    <t>8.20.</t>
  </si>
  <si>
    <t>Подпрограмма «Сокращение административных барьеров, повышение доступности и качества государственных и муниципальных услуг»</t>
  </si>
  <si>
    <t>Уровень удовлетворенности граждан качеством и доступностью государственных и муниципальных услуг, предоставляемых по принципу «одного окна» (%)</t>
  </si>
  <si>
    <t>8.21.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</si>
  <si>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</si>
  <si>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</si>
  <si>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9.</t>
  </si>
  <si>
    <t>Доля автомобильных дорог регионального и межмуниципального значения, соответствующих нормативным требованиям (%)</t>
  </si>
  <si>
    <t>9.1.</t>
  </si>
  <si>
    <t xml:space="preserve">Региональный проект «Развитие общественного транспорта» </t>
  </si>
  <si>
    <t>Приобретены транспортные средства в рамках реализации мероприятий по обновлению подвижного состава в субъектах Российской Федерации (ед.)</t>
  </si>
  <si>
    <t>9.2.</t>
  </si>
  <si>
    <t>Доля дорожной сети городских агломераций, находящаяся в нормативном состоянии (%)</t>
  </si>
  <si>
    <t>9.3.</t>
  </si>
  <si>
    <t>Количество объектов на которые разработана проектно-изыскательские, научно-исследовательские, опытно-конструкторские работы по объектам строительства и ре-конструкции на автомобиль-ных дорогах общего пользования регионального и межмуниципального значения и искусственных сооружений на них, находящихся в государственной собственности области (шт.)</t>
  </si>
  <si>
    <t>9.4.</t>
  </si>
  <si>
    <t>Доля объектов, на которых предусматривается использование новых и наилучших технологий, включенных в Реестр</t>
  </si>
  <si>
    <t>9.5.</t>
  </si>
  <si>
    <t>Региональный проект «Безопасность дорожного движения»</t>
  </si>
  <si>
    <t>Количество погибших в дорожно-транспортных происшествиях на 10 тысяч транспортных средств</t>
  </si>
  <si>
    <t>9.6.</t>
  </si>
  <si>
    <t>Количество быстрых зарядных станций, созданных с помощью государственной поддержки (шт.)</t>
  </si>
  <si>
    <t>9.7.</t>
  </si>
  <si>
    <t>9.8.</t>
  </si>
  <si>
    <t>Протяженность сети автомобильных дорог общего пользования на территории Саратовской области (далее - автомобильные дороги общего пользования) на 31 декабря отчетного года (км)</t>
  </si>
  <si>
    <t>9.9.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</si>
  <si>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(тыс.шт.)</t>
  </si>
  <si>
    <t>9.10.</t>
  </si>
  <si>
    <t>Комплекс процессных мероприятий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</si>
  <si>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</si>
  <si>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9.11.</t>
  </si>
  <si>
    <t>Комплекс процессных мероприятий «Развитие рынка газового моторного топлива в Саратовской области»</t>
  </si>
  <si>
    <t>9.12.</t>
  </si>
  <si>
    <t>Подпрограмма  «Модернизация и развитие транспортного комплекса Саратовской области»</t>
  </si>
  <si>
    <t>Количество перевозимых пассажиров городским наземным электрическим транспортом в рамках регионального проекта (программы) в целях выполнения задач федерального проекта «Развитие общественного транспорта» (тыс. чел.)</t>
  </si>
  <si>
    <t>9.13.</t>
  </si>
  <si>
    <t>Подпрограмма «Развитие и обеспечение сохранности сети автомобильных дорог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</si>
  <si>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</si>
  <si>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Доля протяженности автомобильных дорог общего пользования регионального или межмуниципального, а также местного значения, соответствующих нормативным требованиям к транспортно-эксплуатационным показателям (%)</t>
  </si>
  <si>
    <t>9.14.</t>
  </si>
  <si>
    <t>Подпрограмма  «Повышение безопасности дорожного движения в Саратовской области»</t>
  </si>
  <si>
    <t>Снижение количества лиц, погибших в результате дорожно-транспортных происшествий (ежегодно) (чел.)</t>
  </si>
  <si>
    <t>9.15.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</si>
  <si>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</si>
  <si>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9.16.</t>
  </si>
  <si>
    <t>Подпрограмма «Развитие рынка газового моторного топлива в Саратовской области»</t>
  </si>
  <si>
    <t>Доля пассажирских автотранспортных средств, использующих компримированный природный газ в качестве газомоторного топлива (%)</t>
  </si>
  <si>
    <t>Доля коммунальной техники, переведенной на газомоторное топливо (%)</t>
  </si>
  <si>
    <t>9.17.</t>
  </si>
  <si>
    <t>Подпрограмма «Развитие зарядной инфраструктуры для быстрой зарядки электрического автомобильного транспорта»</t>
  </si>
  <si>
    <t>Количество введенных в эксплуатацию объектов зарядной инфраструктуры для быстрой зарядки электрического автомобильного транспорта (ед.)</t>
  </si>
  <si>
    <t>10.</t>
  </si>
  <si>
    <t>Индекс производства пищевых продуктов (в сопоставимых ценах) к 2020 году (%)</t>
  </si>
  <si>
    <t>10.1.</t>
  </si>
  <si>
    <t>Производство масла сливочного (тыс. тонн)</t>
  </si>
  <si>
    <t>Производство сахара белого свекловичного в твердом состоянии (тыс. т)</t>
  </si>
  <si>
    <t>10.2.</t>
  </si>
  <si>
    <t>Рентабельность сельскохозяйственных организаций (с учетом субсидий) (%)</t>
  </si>
  <si>
    <t>10.3.</t>
  </si>
  <si>
    <t>Количество туристов, посетивших объекты сельского туризма сельскохозяйственных товаропроизводителей, получивших государственную поддержку (нарастающим итогом) (чел.)</t>
  </si>
  <si>
    <t>10.4.</t>
  </si>
  <si>
    <t>Валовый сбор винограда у субъектов виноградарства и виноделия, за исключением личных подсобных хозяйств (тыс.тонн)</t>
  </si>
  <si>
    <t>10.5.</t>
  </si>
  <si>
    <t>Количество поддержанных проектов в рамках развития производства продукции по картофелю, овощам открытого и закрытого грунта (ед.)</t>
  </si>
  <si>
    <t>10.6.</t>
  </si>
  <si>
    <t>10.7.</t>
  </si>
  <si>
    <t>10.8.</t>
  </si>
  <si>
    <t>10.9.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</si>
  <si>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(ед.)</t>
  </si>
  <si>
    <t>10.10.</t>
  </si>
  <si>
    <t>Индекс производства продукции растениеводства в хозяйствах всех категорий (в сопоставимых ценах) по отношению к уровню 2020 года (%)</t>
  </si>
  <si>
    <t>Индекс производства продукции сельского хозяйства в сельскохозяйственных организациях, крестьянских (фермерских) хозяйствах, включая индивидуальных предпринимателей (в сопоставимых ценах) по отношению к уровню 2020 года (%)</t>
  </si>
  <si>
    <t>10.11.</t>
  </si>
  <si>
    <t>Количество молодых специалистов, получивших государственную поддержку (ед.)</t>
  </si>
  <si>
    <t>10.12.</t>
  </si>
  <si>
    <t>Введено в эксплуатацию мелиорируемых земель для выращивания экспортно ориентированной сельскохозяйственной продукции за счет реконструкции,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 ориентированной сельскохозяйственной продукции за счет проведения культуртехнических мероприятий (га)</t>
  </si>
  <si>
    <t>11.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</si>
  <si>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</si>
  <si>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Снижение объема выбросов загрязняющих веществ в атмосферу (тыс. тонн)</t>
  </si>
  <si>
    <t>11.1.</t>
  </si>
  <si>
    <t>Протяженность расчищенных участков русел рек (км; тыс. м)</t>
  </si>
  <si>
    <t>11.2.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</si>
  <si>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 (тыс.чел.)</t>
  </si>
  <si>
    <t>11.3.</t>
  </si>
  <si>
    <t>Отношение площади лесовосстановления и лесоразведения к площади вырубленных и погибших лесных насаждений (%)</t>
  </si>
  <si>
    <t>11.4.</t>
  </si>
  <si>
    <t>11.5.</t>
  </si>
  <si>
    <t>Региональный проект «Комплексная система обращения с твердыми коммунальными отходами»</t>
  </si>
  <si>
    <t>Доля направленных на захоронение твердых коммунальных отходов, в том числе прошедших обработку (сортировку), в общей массе образованных твердых коммунальных отходов (%)</t>
  </si>
  <si>
    <t>11.6.</t>
  </si>
  <si>
    <t>Количество ликвидированных несанкционированных свалок в границах городов (шт.)</t>
  </si>
  <si>
    <t>11.7.</t>
  </si>
  <si>
    <t>Количество занесенных в Красную книгу Саратовской области редких видов растений и животных (ед.)</t>
  </si>
  <si>
    <t>11.8.</t>
  </si>
  <si>
    <t>Лесистость территории Саратовской области (%)</t>
  </si>
  <si>
    <t>11.9.</t>
  </si>
  <si>
    <t>Модернизация комплексной системы обращения с твердыми коммунальными отходами в Саратовской области (%)</t>
  </si>
  <si>
    <t>11.10.</t>
  </si>
  <si>
    <t xml:space="preserve">Подпрограмма «Охрана окружающей среды, защита природных комплексов, объектов и ресурсов» </t>
  </si>
  <si>
    <t>Протяженность расчищенных русел рек (км)</t>
  </si>
  <si>
    <t>Обустройство особо охраняемых природных территорий (га.)</t>
  </si>
  <si>
    <t>11.11.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</si>
  <si>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</si>
  <si>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</si>
  <si>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11.12.</t>
  </si>
  <si>
    <t xml:space="preserve">Подпрограмма «Развитие лесного хозяйства Саратовской области» </t>
  </si>
  <si>
    <t>Доля лесных пожаров, ликвидированных в течение первых суток с момента обнаружения, в общем количестве лесных пожаров (%)</t>
  </si>
  <si>
    <t>11.13.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</si>
  <si>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</si>
  <si>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Доля твердых коммунальных отходов, направленных на обработку (сортировку), в общей массе образованных твердых коммунальных отходов (%)</t>
  </si>
  <si>
    <t>12.</t>
  </si>
  <si>
    <t>Энергоемкость валового регионального продукта (кг т.у.т. на тыс. руб.)</t>
  </si>
  <si>
    <t>Реализация проектов коммунальной инфраструктуры в области энергосбережения и повышения энергетической эффективности (%)</t>
  </si>
  <si>
    <t>12.1.</t>
  </si>
  <si>
    <t>Количество реализованных проектов по энергосбережению и повышению энергетической эффективности (ед.)</t>
  </si>
  <si>
    <t>12.2.</t>
  </si>
  <si>
    <t>Реализация мероприятий в области энергосбережения и повышения энергетической эффективности (%)</t>
  </si>
  <si>
    <t>12.3.</t>
  </si>
  <si>
    <t>Подпрограмма «Обеспечение населения твердым топливом»</t>
  </si>
  <si>
    <t>Объем реализации твердого топлива населению области по фиксированной цене в натуральном выражении (т.у.т.)</t>
  </si>
  <si>
    <t>12.4.</t>
  </si>
  <si>
    <t>Экономия топливно-энергетических ресурсов на энергоемких объектах коммунального комплекса в натуральном выражении/
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</si>
  <si>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</si>
  <si>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</si>
  <si>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</si>
  <si>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погибших в результате пожаров людей (чел.)</t>
  </si>
  <si>
    <t>Количество населения, спасенного при чрезвычайных ситуациях и происшествиях на водных объектах (чел.)</t>
  </si>
  <si>
    <t>13.1.</t>
  </si>
  <si>
    <t>Региональный проект
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</si>
  <si>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Охват населения Саратовской области региональной автоматизированной системой централизованного оповещения (%)</t>
  </si>
  <si>
    <t>13.2.</t>
  </si>
  <si>
    <t>Комплекс процессных мероприятий
«Обеспечение реализации мероприятий в области гражданской обороны и защиты населения от чрезвычайных ситуаций»</t>
  </si>
  <si>
    <t>13.3.</t>
  </si>
  <si>
    <t>Комплекс процессных мероприятий
«Обеспечение пожарной безопасности, в том числе объектов здравоохранения, социальной и культурной сферы»</t>
  </si>
  <si>
    <t>13.4.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</si>
  <si>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</si>
  <si>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13.5.</t>
  </si>
  <si>
    <t>Количество погибших в ЧС (чел.)</t>
  </si>
  <si>
    <t>Оснащенность поисково-спасательных подразделений средствами ведения аварийно-спасательных работ (%)</t>
  </si>
  <si>
    <t>13.6.</t>
  </si>
  <si>
    <t>Оснащенность специальной техникой для тушения пожаров (ед./ %)</t>
  </si>
  <si>
    <t>13.7.</t>
  </si>
  <si>
    <t>Доля населения области, проживающего на территории пилотных муниципальных образований, в которых развернут АПК (сегменты) «Безопасный город», относительно общего количества населения Саратовской области (%)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</si>
  <si>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</si>
  <si>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</si>
  <si>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Доля тяжких и особо тяжких преступлений в общем числе зарегистрированных преступлений (%)</t>
  </si>
  <si>
    <t>14.1.</t>
  </si>
  <si>
    <t>Количество граждан привлеченных к охране общественного порядка на территории Саратовской области (человек)</t>
  </si>
  <si>
    <t>14.2.</t>
  </si>
  <si>
    <t>14.3.</t>
  </si>
  <si>
    <t>Комплекс процессных мероприятий «Организация мер, направленных на снижение спроса на наркотики, предупреждение и пресечение преступлений в сфере незаконного оборота наркотиков»</t>
  </si>
  <si>
    <t>14.4.</t>
  </si>
  <si>
    <t>Доля справок о доходах, в отношении которых проведены проверки достоверности представленных сведений, от общего количества сданных справок о доходах (%)</t>
  </si>
  <si>
    <t>14.5.</t>
  </si>
  <si>
    <t>Удельный вес преступлений, совершенных несовершеннолетними или при их соучастии (%)</t>
  </si>
  <si>
    <t>14.6.</t>
  </si>
  <si>
    <t>Доля преступлений, совершенных с использованием незарегистрированного оружия, в общем числе зарегистрированных преступлений (%)</t>
  </si>
  <si>
    <t>Доля оконченных уголовных дел по преступлениям против личности в общем числе зарегистрированных преступлений данной категории (%)</t>
  </si>
  <si>
    <t>14.7.</t>
  </si>
  <si>
    <t xml:space="preserve">Подпрограмма «Профилактика терроризма и экстремизма в Саратовской области» </t>
  </si>
  <si>
    <t xml:space="preserve">Количество объектов транспортной инфраструктуры, на которых реализованы мероприятия планов обеспечения транспортной безопасности объектов транспортной инфраструктуры (мосты) (ед.) </t>
  </si>
  <si>
    <t>Количество образовательных организаций, подведомственных министерству образования области, в которых отсутствуют (или износ которых составляет 50 процентов) системы инженерно-технической защищенности (ед.)</t>
  </si>
  <si>
    <t>14.8.</t>
  </si>
  <si>
    <t>Подпрограмма «Противодействие злоупотреблению наркотиками и их незаконному обороту в Саратовской области»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</si>
  <si>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</si>
  <si>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14.9.</t>
  </si>
  <si>
    <t>Доля проектов нормативных правовых актов, в отношении которых проведена антикоррупционная экспертиза, от общего количества разработанных проектов (%)</t>
  </si>
  <si>
    <t>14.10.</t>
  </si>
  <si>
    <t>Доля несовершеннолетних, в отношении которых органами и учреждениями системы профилактики безнадзорности и правонарушений несовершеннолетних прекращена индивидуальная профилактическая работа в связи с улучшением ситуации, в общем количестве несовершеннолетних, в отношении которых прекращена индивидуальная профилактическая работа (%)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</si>
  <si>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</si>
  <si>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</si>
  <si>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 (%)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</si>
  <si>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</si>
  <si>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</si>
  <si>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Количество обустроенных и восстановленных воинских захоронений (ед.)</t>
  </si>
  <si>
    <t>15.2.</t>
  </si>
  <si>
    <t>Доля граждан, вовлеченных в выбор приоритетов расходования части бюджетных средств муниципальных образований (%)</t>
  </si>
  <si>
    <t>15.3.</t>
  </si>
  <si>
    <t>Доля населения Саратовской области, имеющего возможность получения социально значимой информации (%)</t>
  </si>
  <si>
    <t>15.4.</t>
  </si>
  <si>
    <t>Доля муниципальных служащих в администрациях муниципальных образований области, повысивших уровень профессиональных знаний и прошедших переподготовку и (или) повышение квалификации не реже одного раза в три года (%)</t>
  </si>
  <si>
    <t>15.5.</t>
  </si>
  <si>
    <t>Материально-техническое, транспортное, информационно-коммуникационное обеспечение в установленном порядке деятельности Губернатора области, Правительства области, иных органов государственной власти области и государственных органов области (%)</t>
  </si>
  <si>
    <t>15.6.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</si>
  <si>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 (%)</t>
  </si>
  <si>
    <t>15.7.</t>
  </si>
  <si>
    <t>Количество подготовленных управленческих кадров для организаций народного хозяйства Российской Федерации (чел.)</t>
  </si>
  <si>
    <t>15.8.</t>
  </si>
  <si>
    <t>Соотношение среднемесячной заработной платы педагогических работников муниципальных учреждений дополнительного образования детей к средней заработной плате учителей по области (%)</t>
  </si>
  <si>
    <t>15.9.</t>
  </si>
  <si>
    <t>Доля расходов на обслуживание государственного долга Саратовской области в утвержденном годовом объеме расходов областного бюджета (за исключением объема расходов, которые осуществляются за счет субвенций, предоставляемых из бюджетов бюджетной системы Российской Федерации) (%)</t>
  </si>
  <si>
    <t>15.10.</t>
  </si>
  <si>
    <t>Число граждан, охваченных мероприятиями по повышению бюджетной грамотности (чел.)</t>
  </si>
  <si>
    <t>15.11.</t>
  </si>
  <si>
    <t>Количество информационных систем бесперебойно функционирующих в министерстве финансов Саратовской области (ед.)</t>
  </si>
  <si>
    <t>15.12.</t>
  </si>
  <si>
    <t>Количество участников обучающих семинаров, конкурсов, Форума средств массовой информации, книжного фестиваля (чел.)</t>
  </si>
  <si>
    <t>15.13.</t>
  </si>
  <si>
    <t>Увеличение межмуниципальных маршрутов от отдаленных районов области, работающих по регулируемым тарифам (ед.)</t>
  </si>
  <si>
    <t>15.14.</t>
  </si>
  <si>
    <t>Количество лиц, участвующих в проекте «Школа молодых управленцев Саратовской области» (чел.)</t>
  </si>
  <si>
    <t>15.15.</t>
  </si>
  <si>
    <t>Количество объектов учреждений, в которых проведены мероприятия по укреплению материально-технической базы (ед.)</t>
  </si>
  <si>
    <t>Обеспечение надежного функционирования информационных систем исполнительных органов области, государственных органов области (%)</t>
  </si>
  <si>
    <t>15.16.</t>
  </si>
  <si>
    <t>Подпрограмма «О дополнительном профессиональном образовании лиц, включенных в резерв управленческих кадров Губернатора Саратовской области»</t>
  </si>
  <si>
    <t>Доля специалистов, включенных в резерв управленческих кадров Саратовской области, получивших дополнительное профессиональное образование в соответствии с законодательством в образовательных организациях (%)</t>
  </si>
  <si>
    <t>15.17.</t>
  </si>
  <si>
    <t>Количество проведенных общерегиональных мероприятий, направленных на повышение бюджетной грамотности населения (ед.)</t>
  </si>
  <si>
    <t>Количество проектов развития муниципальных образований области, основанных на местных инициативах, на реализацию которых предоставляются субсидии из областного бюджета (ед.)</t>
  </si>
  <si>
    <t>15.18.</t>
  </si>
  <si>
    <t>Подпрограмма «Информационная открытость органов государственной власти»</t>
  </si>
  <si>
    <t>Количество средств массовой информации, размещающих социально значимую информацию в рамках реализации мероприятий программы (ед.)</t>
  </si>
  <si>
    <t>16.</t>
  </si>
  <si>
    <t>Производительность труда по виду экономической деятельности «обрабатывающие производства» на одного занятого в год (тыс. руб.)</t>
  </si>
  <si>
    <t>16.1.</t>
  </si>
  <si>
    <t>Количество инвестиционных проектов промышленных предприятий области, по которым проведена экспресс-оценка или входная или комплексная экспертиза (ед.)</t>
  </si>
  <si>
    <t>16.2.</t>
  </si>
  <si>
    <t>Количество специальных инвестиционных контрактов, заключенных с предприятиями региона (ед.)</t>
  </si>
  <si>
    <t>16.3.</t>
  </si>
  <si>
    <t>Количество проведенных мероприятий по поддержке инновационных проектов и изобретений (ед.)</t>
  </si>
  <si>
    <t>16.4.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</si>
  <si>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</si>
  <si>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не менее 20</t>
  </si>
  <si>
    <t>16.5.</t>
  </si>
  <si>
    <t>Количество специальных инвестиционных контрактов, заключенных с предприятиями региона в текущем году (ед.)</t>
  </si>
  <si>
    <t>17.</t>
  </si>
  <si>
    <t>Государственная программа Саратовской области «Патриотическое воспитание граждан в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</si>
  <si>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</si>
  <si>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17.1.</t>
  </si>
  <si>
    <t>Региональный проект (программа) «Патриотическое воспитание граждан Российской Федерации (Саратовская область)»</t>
  </si>
  <si>
    <t>Государственные и 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 (ед.)</t>
  </si>
  <si>
    <t>17.2.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</si>
  <si>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</si>
  <si>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17.3.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</si>
  <si>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</si>
  <si>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17.4.</t>
  </si>
  <si>
    <t>17.5.</t>
  </si>
  <si>
    <t>18.</t>
  </si>
  <si>
    <t>Государственная программа Саратовской области «Формирование комфортной городской среды»</t>
  </si>
  <si>
    <t>Индекс качества городской среды (балл)</t>
  </si>
  <si>
    <t>18.1.</t>
  </si>
  <si>
    <t>Региональный проект  «Формирование комфортной городской среды»</t>
  </si>
  <si>
    <t>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не менее ед. нарастающим итогом (ед.)</t>
  </si>
  <si>
    <t>18.2.</t>
  </si>
  <si>
    <t>Региональный проект  «Создание условий для комфортного проживания граждан Саратовской области»</t>
  </si>
  <si>
    <t>Количество благоустроенных дворовых территорий муниципальных образований области (ед.)</t>
  </si>
  <si>
    <t>18.3.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</si>
  <si>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</si>
  <si>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Количество благоустроенных общественных территорий муниципальных образований области с использованием индивидуальных дизайн-проектов (ед.)</t>
  </si>
  <si>
    <t>18.4.</t>
  </si>
  <si>
    <t>Количество проектов, победивших во Всероссийском конкурсе лучших проектов создания комфортной городской среды (ед.)</t>
  </si>
  <si>
    <t>19.</t>
  </si>
  <si>
    <t>Уровень «цифровой зрелости» ключевых отраслей экономики, социальной сферы и государственного управления (%)</t>
  </si>
  <si>
    <t>19.1.</t>
  </si>
  <si>
    <t>Региональный проект «Цифровое государственное управление»</t>
  </si>
  <si>
    <t>Количество государственных услуг, предоставляемых органами государственной власти в реестровой модели и/или в проактивном режиме с предоставлением результата в электронном виде на ЕПГУ (усл.ед.)</t>
  </si>
  <si>
    <t>19.2.</t>
  </si>
  <si>
    <t xml:space="preserve">Региональный проект «Информационная инфраструктура»
</t>
  </si>
  <si>
    <t>Доля социально значимых объектов, имеющих широкополосный доступ к информационнотелекоммуникационной сети «Интернет» в соответствии с утвержденными требованиями (%)</t>
  </si>
  <si>
    <t>19.3.</t>
  </si>
  <si>
    <t>Региональный проект «Цифровые технологии»</t>
  </si>
  <si>
    <t>Обеспечено информационное сопровождение хода реализации национальной программы «Цифровая экономика Российской Федерации» (усл.ед.)</t>
  </si>
  <si>
    <t>19.4.</t>
  </si>
  <si>
    <t>Региональный проект «Информационная безопасность»</t>
  </si>
  <si>
    <t>Использование преимущественно отечественного программного обеспечения государственными органами, органами местного самоуправления и организациями в собственности субъекта Российской Федерации и муниципальной собственности (усл.ед.)</t>
  </si>
  <si>
    <t>19.5.</t>
  </si>
  <si>
    <t>19.6.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</si>
  <si>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</si>
  <si>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19.7.</t>
  </si>
  <si>
    <t>Доля государственных и муниципальных услуг, переведенных в электронный вид (%)</t>
  </si>
  <si>
    <t>19.8.</t>
  </si>
  <si>
    <t>Подпрограмма «Повышение эффективности деятельности исполнительных органов Саратовской области и законодательных органов государственной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</si>
  <si>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</si>
  <si>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залов судебных заседаний, оснащенных в целях повышения качества работы судов, открытости, доступности и прозрачности их деятельности системой аудиовидеопротоколирования хода судебных заседаний (%)</t>
  </si>
  <si>
    <t>Доля социально значимых объектов, имеющих широкополосный доступ к информационно-телекоммуникационной сети Интернет в соответствии с утвержденными требованиями (%)</t>
  </si>
  <si>
    <t>20.</t>
  </si>
  <si>
    <t>Доля общей площади благоустроенных жилых помещений в сельских населенных пунктах (%)</t>
  </si>
  <si>
    <t>20.1.</t>
  </si>
  <si>
    <t>Количество семей, для которых предоставлены возможности улучшения жилищных условий на сельских территориях (агломерациях) (семья)</t>
  </si>
  <si>
    <t>20.2.</t>
  </si>
  <si>
    <t>Уровень занятости сельского населения (%)</t>
  </si>
  <si>
    <t>20.3.</t>
  </si>
  <si>
    <t>Количество сельских населенных пунктов, транспортная доступность которых улучшена (ед.)</t>
  </si>
  <si>
    <t>20.4.</t>
  </si>
  <si>
    <t>Доля сельских населенных пунктов, в которых реализованы проекты по благоустройству общественных пространств на сельских территориях, от общего числа сельских населенных пунктов (%)</t>
  </si>
  <si>
    <t>20.5.</t>
  </si>
  <si>
    <t>Соотношение среднемесячных располагаемых ресурсов сельского и городского домохозяйств (%)</t>
  </si>
  <si>
    <t>20.6.</t>
  </si>
  <si>
    <t xml:space="preserve">Подпрограмма «Создание условий для обеспечения доступным и комфортным жильем сельского населения» </t>
  </si>
  <si>
    <t>Ввод (приобретение) жилых помещений (жилых домов) для граждан, проживающих на сельских территориях (кв.м.)</t>
  </si>
  <si>
    <t>20.7.</t>
  </si>
  <si>
    <t xml:space="preserve">Подпрограмма «Развитие рынка труда (кадрового потенциала) на сельских территориях» </t>
  </si>
  <si>
    <t>Уровень занятости сельского населения трудоспособного возраста (%)</t>
  </si>
  <si>
    <t>20.8.</t>
  </si>
  <si>
    <t>Количество реализованных проектов по благоустройству на сельских территориях  (ед.)</t>
  </si>
  <si>
    <t>Строительство (реконструкция) и ремонт автомобильных дорог на сельских территориях (км)</t>
  </si>
  <si>
    <t xml:space="preserve">Подпрограмма «Создание и развитие инфраструктуры на сельских территориях» 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</si>
  <si>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</si>
  <si>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</si>
  <si>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Количество мастер-классов, творческих лабораторий, семинаров, практикумов, профессиональных смотров, конкурсов, фестивалей, и других творческих мероприятий в сфере культуры (ед.)</t>
  </si>
  <si>
    <t>Численность занятых в сфере малого и среднего предпринимательства, включая индивидуальных предпринимателей (млн чел.)</t>
  </si>
  <si>
    <t>Импорт (млн долларов США)</t>
  </si>
  <si>
    <t>Объем транспортных услуг (млн руб.)</t>
  </si>
  <si>
    <t>Количество пассажиров, перевозимых по территории области всеми видами пассажирского транспорта (млн чел.)</t>
  </si>
  <si>
    <t xml:space="preserve">Объем потребления метана на транспорте (млрд куб. м)
</t>
  </si>
  <si>
    <t>Среднемесячная начисленная заработная плата работников сельского хозяйства (без субъектов малого предпринимательства) (руб.)</t>
  </si>
  <si>
    <t>Индекс производства продукции сельского хозяйства (в сопоставимых ценах) к 2020 году (%)</t>
  </si>
  <si>
    <t>Производство масла подсолнечного нерафинированного и его фракций (тыс. т)</t>
  </si>
  <si>
    <t>Объем экспорта продукции агропромышленного комплекса (в сопоставимых ценах) (млрд дол. США)</t>
  </si>
  <si>
    <t>Доля площади сельскохозяйственных угодий, вовлеченных в оборот за счет проведения культуртехнических мероприятий (%)</t>
  </si>
  <si>
    <t>1 084 184/  12 575 459</t>
  </si>
  <si>
    <t>Количество зарегистрированных пожаров (ед.)</t>
  </si>
  <si>
    <t>38/63,0</t>
  </si>
  <si>
    <t>1 442/60,0</t>
  </si>
  <si>
    <t>1 755/73,0</t>
  </si>
  <si>
    <t>1 803/75,0</t>
  </si>
  <si>
    <t>1 923/80,0</t>
  </si>
  <si>
    <t>Доля учреждений социальной сферы, оборудованных ограждениями территорий и системами инженерно-технической защищенности (%)</t>
  </si>
  <si>
    <t>Вовлеченность населения в незаконный оборот наркотиков (количество случаев привлечения к уголовной и административной ответственности за нарушение законодательства РФ о наркотических средствах и психотропных веществах на 100 тыс. человек) (ед.)</t>
  </si>
  <si>
    <t>Объем отгруженных товаров собственного производства, выполненных работ и услуг собственными силами по виду экономической деятельности «обрабатывающие производства» (млрд руб.)</t>
  </si>
  <si>
    <t>Доля услуг, оказанных гражданам в электронном виде, от общего количества оказанных государственных и муниципальных услуг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</si>
</sst>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_ ;[Red]\-#,##0.0\ "/>
    <numFmt numFmtId="166" formatCode="0000000"/>
    <numFmt numFmtId="167" formatCode="0.0"/>
    <numFmt numFmtId="168" formatCode="0.000"/>
    <numFmt numFmtId="169" formatCode="000"/>
  </numFmts>
  <fonts count="2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4"/>
      <name val="PT Astra Serif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</patternFill>
    </fill>
    <fill>
      <patternFill patternType="solid">
        <fgColor rgb="FFFF00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AF0F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73">
    <xf numFmtId="0" fontId="0" fillId="0" borderId="0" xfId="0"/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/>
    <xf numFmtId="0" fontId="8" fillId="0" borderId="0" xfId="1" applyFont="1" applyFill="1"/>
    <xf numFmtId="0" fontId="9" fillId="0" borderId="0" xfId="1" applyFont="1" applyFill="1" applyAlignment="1">
      <alignment horizontal="left"/>
    </xf>
    <xf numFmtId="165" fontId="11" fillId="0" borderId="0" xfId="1" applyNumberFormat="1" applyFont="1" applyFill="1" applyBorder="1" applyAlignment="1">
      <alignment horizontal="center"/>
    </xf>
    <xf numFmtId="166" fontId="9" fillId="3" borderId="2" xfId="1" applyNumberFormat="1" applyFont="1" applyFill="1" applyBorder="1" applyAlignment="1" applyProtection="1">
      <alignment horizontal="center" vertical="center"/>
      <protection hidden="1"/>
    </xf>
    <xf numFmtId="166" fontId="10" fillId="4" borderId="2" xfId="1" applyNumberFormat="1" applyFont="1" applyFill="1" applyBorder="1" applyAlignment="1" applyProtection="1">
      <alignment horizontal="center" vertical="center"/>
      <protection hidden="1"/>
    </xf>
    <xf numFmtId="166" fontId="10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3" borderId="2" xfId="1" applyNumberFormat="1" applyFont="1" applyFill="1" applyBorder="1" applyAlignment="1" applyProtection="1">
      <alignment vertical="center" wrapText="1"/>
      <protection hidden="1"/>
    </xf>
    <xf numFmtId="166" fontId="9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9" fillId="3" borderId="2" xfId="1" applyNumberFormat="1" applyFont="1" applyFill="1" applyBorder="1" applyAlignment="1" applyProtection="1">
      <alignment vertical="center" wrapText="1"/>
      <protection hidden="1"/>
    </xf>
    <xf numFmtId="0" fontId="12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0" xfId="1" applyFont="1" applyFill="1"/>
    <xf numFmtId="0" fontId="5" fillId="3" borderId="0" xfId="1" applyFont="1" applyFill="1"/>
    <xf numFmtId="166" fontId="9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10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2" xfId="1" applyFont="1" applyFill="1" applyBorder="1" applyAlignment="1">
      <alignment horizontal="left" vertical="center" wrapText="1"/>
    </xf>
    <xf numFmtId="166" fontId="10" fillId="0" borderId="2" xfId="1" applyNumberFormat="1" applyFont="1" applyFill="1" applyBorder="1" applyAlignment="1" applyProtection="1">
      <alignment horizontal="center" vertical="center"/>
      <protection hidden="1"/>
    </xf>
    <xf numFmtId="166" fontId="10" fillId="0" borderId="2" xfId="1" applyNumberFormat="1" applyFont="1" applyFill="1" applyBorder="1" applyAlignment="1" applyProtection="1">
      <alignment vertical="center" wrapText="1"/>
      <protection hidden="1"/>
    </xf>
    <xf numFmtId="0" fontId="10" fillId="0" borderId="2" xfId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 applyProtection="1">
      <alignment vertical="center" wrapText="1"/>
      <protection hidden="1"/>
    </xf>
    <xf numFmtId="166" fontId="10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1" applyFont="1" applyFill="1" applyAlignment="1">
      <alignment vertical="top" wrapText="1"/>
    </xf>
    <xf numFmtId="0" fontId="9" fillId="0" borderId="0" xfId="0" applyFont="1" applyProtection="1">
      <protection locked="0"/>
    </xf>
    <xf numFmtId="167" fontId="14" fillId="0" borderId="0" xfId="1" applyNumberFormat="1" applyFont="1" applyFill="1" applyAlignment="1">
      <alignment vertical="top" wrapText="1"/>
    </xf>
    <xf numFmtId="0" fontId="12" fillId="0" borderId="2" xfId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/>
    </xf>
    <xf numFmtId="167" fontId="16" fillId="0" borderId="0" xfId="1" applyNumberFormat="1" applyFont="1" applyFill="1" applyAlignment="1">
      <alignment vertical="top" wrapText="1"/>
    </xf>
    <xf numFmtId="0" fontId="9" fillId="2" borderId="2" xfId="2" applyFont="1" applyFill="1" applyBorder="1" applyAlignment="1">
      <alignment horizontal="center" vertical="center" wrapText="1"/>
    </xf>
    <xf numFmtId="164" fontId="9" fillId="3" borderId="2" xfId="1" applyNumberFormat="1" applyFont="1" applyFill="1" applyBorder="1" applyAlignment="1" applyProtection="1">
      <alignment horizontal="center" vertical="center" wrapText="1"/>
      <protection hidden="1"/>
    </xf>
    <xf numFmtId="164" fontId="10" fillId="0" borderId="2" xfId="1" applyNumberFormat="1" applyFont="1" applyFill="1" applyBorder="1" applyAlignment="1" applyProtection="1">
      <alignment horizontal="center" vertical="center" wrapText="1"/>
      <protection hidden="1"/>
    </xf>
    <xf numFmtId="164" fontId="10" fillId="0" borderId="2" xfId="1" applyNumberFormat="1" applyFont="1" applyFill="1" applyBorder="1" applyAlignment="1">
      <alignment horizontal="center" vertical="center" wrapText="1"/>
    </xf>
    <xf numFmtId="164" fontId="10" fillId="4" borderId="2" xfId="1" applyNumberFormat="1" applyFont="1" applyFill="1" applyBorder="1" applyAlignment="1" applyProtection="1">
      <alignment horizontal="center" vertical="center" wrapText="1"/>
      <protection hidden="1"/>
    </xf>
    <xf numFmtId="164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6" borderId="2" xfId="1" applyNumberFormat="1" applyFont="1" applyFill="1" applyBorder="1" applyAlignment="1" applyProtection="1">
      <alignment horizontal="center" vertical="center"/>
      <protection hidden="1"/>
    </xf>
    <xf numFmtId="166" fontId="9" fillId="6" borderId="2" xfId="1" applyNumberFormat="1" applyFont="1" applyFill="1" applyBorder="1" applyAlignment="1" applyProtection="1">
      <alignment vertical="center" wrapText="1"/>
      <protection hidden="1"/>
    </xf>
    <xf numFmtId="164" fontId="9" fillId="6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6" borderId="2" xfId="1" applyFont="1" applyFill="1" applyBorder="1" applyAlignment="1">
      <alignment vertical="center"/>
    </xf>
    <xf numFmtId="0" fontId="18" fillId="0" borderId="17" xfId="6" applyNumberFormat="1" applyFont="1" applyFill="1" applyBorder="1" applyAlignment="1">
      <alignment horizontal="center" vertical="top" wrapText="1"/>
    </xf>
    <xf numFmtId="0" fontId="20" fillId="0" borderId="0" xfId="6" applyFont="1"/>
    <xf numFmtId="49" fontId="18" fillId="0" borderId="0" xfId="6" applyNumberFormat="1" applyFont="1" applyFill="1" applyAlignment="1">
      <alignment horizontal="center" vertical="top"/>
    </xf>
    <xf numFmtId="0" fontId="21" fillId="0" borderId="0" xfId="6" applyFont="1" applyAlignment="1">
      <alignment horizontal="center" vertical="top" wrapText="1"/>
    </xf>
    <xf numFmtId="0" fontId="18" fillId="0" borderId="0" xfId="6" applyFont="1"/>
    <xf numFmtId="0" fontId="18" fillId="0" borderId="0" xfId="6" applyFont="1" applyFill="1"/>
    <xf numFmtId="0" fontId="22" fillId="8" borderId="0" xfId="6" applyFont="1" applyFill="1"/>
    <xf numFmtId="0" fontId="20" fillId="0" borderId="0" xfId="6" applyFont="1" applyFill="1"/>
    <xf numFmtId="0" fontId="20" fillId="0" borderId="0" xfId="6" applyFont="1" applyFill="1" applyBorder="1"/>
    <xf numFmtId="167" fontId="20" fillId="0" borderId="0" xfId="6" applyNumberFormat="1" applyFont="1" applyFill="1"/>
    <xf numFmtId="0" fontId="22" fillId="0" borderId="0" xfId="6" applyFont="1"/>
    <xf numFmtId="0" fontId="22" fillId="0" borderId="0" xfId="6" applyFont="1" applyAlignment="1"/>
    <xf numFmtId="49" fontId="18" fillId="5" borderId="0" xfId="6" applyNumberFormat="1" applyFont="1" applyFill="1" applyAlignment="1">
      <alignment horizontal="center" vertical="top"/>
    </xf>
    <xf numFmtId="0" fontId="9" fillId="9" borderId="2" xfId="6" applyFont="1" applyFill="1" applyBorder="1" applyAlignment="1">
      <alignment horizontal="center" vertical="center"/>
    </xf>
    <xf numFmtId="166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1" applyNumberFormat="1" applyFont="1" applyFill="1" applyBorder="1" applyAlignment="1" applyProtection="1">
      <alignment vertical="center" wrapText="1"/>
      <protection hidden="1"/>
    </xf>
    <xf numFmtId="0" fontId="10" fillId="0" borderId="2" xfId="6" applyFont="1" applyFill="1" applyBorder="1" applyAlignment="1">
      <alignment horizontal="left" vertical="center" wrapText="1"/>
    </xf>
    <xf numFmtId="0" fontId="10" fillId="7" borderId="11" xfId="6" applyNumberFormat="1" applyFont="1" applyFill="1" applyBorder="1" applyAlignment="1">
      <alignment horizontal="left" vertical="center" wrapText="1"/>
    </xf>
    <xf numFmtId="0" fontId="10" fillId="0" borderId="13" xfId="6" applyNumberFormat="1" applyFont="1" applyFill="1" applyBorder="1" applyAlignment="1">
      <alignment horizontal="left" vertical="center" wrapText="1"/>
    </xf>
    <xf numFmtId="0" fontId="10" fillId="7" borderId="12" xfId="6" applyNumberFormat="1" applyFont="1" applyFill="1" applyBorder="1" applyAlignment="1">
      <alignment horizontal="left" vertical="center" wrapText="1"/>
    </xf>
    <xf numFmtId="0" fontId="10" fillId="0" borderId="12" xfId="6" applyNumberFormat="1" applyFont="1" applyFill="1" applyBorder="1" applyAlignment="1">
      <alignment horizontal="left" vertical="center" wrapText="1"/>
    </xf>
    <xf numFmtId="0" fontId="10" fillId="0" borderId="2" xfId="6" applyFont="1" applyBorder="1" applyAlignment="1">
      <alignment horizontal="left" vertical="center" wrapText="1"/>
    </xf>
    <xf numFmtId="0" fontId="10" fillId="4" borderId="2" xfId="6" applyFont="1" applyFill="1" applyBorder="1" applyAlignment="1">
      <alignment horizontal="left" vertical="center" wrapText="1"/>
    </xf>
    <xf numFmtId="49" fontId="10" fillId="0" borderId="2" xfId="1" applyNumberFormat="1" applyFont="1" applyFill="1" applyBorder="1" applyAlignment="1" applyProtection="1">
      <alignment horizontal="center" vertical="center" wrapText="1"/>
      <protection hidden="1"/>
    </xf>
    <xf numFmtId="49" fontId="10" fillId="0" borderId="2" xfId="6" applyNumberFormat="1" applyFont="1" applyFill="1" applyBorder="1" applyAlignment="1">
      <alignment horizontal="center" vertical="center"/>
    </xf>
    <xf numFmtId="0" fontId="10" fillId="0" borderId="2" xfId="6" applyFont="1" applyBorder="1" applyAlignment="1">
      <alignment vertical="center" wrapText="1"/>
    </xf>
    <xf numFmtId="0" fontId="10" fillId="7" borderId="13" xfId="6" applyNumberFormat="1" applyFont="1" applyFill="1" applyBorder="1" applyAlignment="1">
      <alignment horizontal="left" vertical="center" wrapText="1"/>
    </xf>
    <xf numFmtId="0" fontId="10" fillId="7" borderId="2" xfId="6" applyNumberFormat="1" applyFont="1" applyFill="1" applyBorder="1" applyAlignment="1">
      <alignment horizontal="left" vertical="center" wrapText="1"/>
    </xf>
    <xf numFmtId="0" fontId="10" fillId="0" borderId="2" xfId="6" applyNumberFormat="1" applyFont="1" applyFill="1" applyBorder="1" applyAlignment="1">
      <alignment horizontal="left" vertical="center" wrapText="1"/>
    </xf>
    <xf numFmtId="49" fontId="10" fillId="0" borderId="1" xfId="6" applyNumberFormat="1" applyFont="1" applyFill="1" applyBorder="1" applyAlignment="1">
      <alignment horizontal="center" vertical="center"/>
    </xf>
    <xf numFmtId="0" fontId="10" fillId="0" borderId="1" xfId="6" applyFont="1" applyBorder="1" applyAlignment="1">
      <alignment vertical="center" wrapText="1"/>
    </xf>
    <xf numFmtId="0" fontId="10" fillId="0" borderId="1" xfId="6" applyFont="1" applyBorder="1" applyAlignment="1">
      <alignment horizontal="left" vertical="center" wrapText="1"/>
    </xf>
    <xf numFmtId="166" fontId="10" fillId="0" borderId="3" xfId="1" applyNumberFormat="1" applyFont="1" applyFill="1" applyBorder="1" applyAlignment="1" applyProtection="1">
      <alignment vertical="center" wrapText="1"/>
      <protection hidden="1"/>
    </xf>
    <xf numFmtId="0" fontId="10" fillId="7" borderId="18" xfId="6" applyNumberFormat="1" applyFont="1" applyFill="1" applyBorder="1" applyAlignment="1">
      <alignment horizontal="left" vertical="center" wrapText="1"/>
    </xf>
    <xf numFmtId="0" fontId="10" fillId="7" borderId="16" xfId="6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0" fillId="7" borderId="19" xfId="6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0" fillId="7" borderId="12" xfId="6" applyNumberFormat="1" applyFont="1" applyFill="1" applyBorder="1" applyAlignment="1">
      <alignment horizontal="left" vertical="center"/>
    </xf>
    <xf numFmtId="0" fontId="10" fillId="4" borderId="12" xfId="6" applyNumberFormat="1" applyFont="1" applyFill="1" applyBorder="1" applyAlignment="1">
      <alignment horizontal="left" vertical="center" wrapText="1"/>
    </xf>
    <xf numFmtId="49" fontId="10" fillId="0" borderId="4" xfId="6" applyNumberFormat="1" applyFont="1" applyFill="1" applyBorder="1" applyAlignment="1">
      <alignment horizontal="center" vertical="center"/>
    </xf>
    <xf numFmtId="0" fontId="10" fillId="0" borderId="4" xfId="6" applyFont="1" applyBorder="1" applyAlignment="1">
      <alignment horizontal="left" vertical="center" wrapText="1"/>
    </xf>
    <xf numFmtId="169" fontId="10" fillId="0" borderId="2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2" xfId="3" applyNumberFormat="1" applyFont="1" applyFill="1" applyBorder="1" applyAlignment="1" applyProtection="1">
      <alignment horizontal="left" vertical="center" wrapText="1"/>
      <protection hidden="1"/>
    </xf>
    <xf numFmtId="169" fontId="10" fillId="0" borderId="2" xfId="3" applyNumberFormat="1" applyFont="1" applyFill="1" applyBorder="1" applyAlignment="1" applyProtection="1">
      <alignment vertical="center" wrapText="1"/>
      <protection hidden="1"/>
    </xf>
    <xf numFmtId="169" fontId="10" fillId="0" borderId="4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4" xfId="3" applyNumberFormat="1" applyFont="1" applyFill="1" applyBorder="1" applyAlignment="1" applyProtection="1">
      <alignment horizontal="left" vertical="center" wrapText="1"/>
      <protection hidden="1"/>
    </xf>
    <xf numFmtId="49" fontId="10" fillId="4" borderId="1" xfId="6" applyNumberFormat="1" applyFont="1" applyFill="1" applyBorder="1" applyAlignment="1">
      <alignment horizontal="center" vertical="center"/>
    </xf>
    <xf numFmtId="169" fontId="10" fillId="4" borderId="1" xfId="3" applyNumberFormat="1" applyFont="1" applyFill="1" applyBorder="1" applyAlignment="1" applyProtection="1">
      <alignment vertical="center" wrapText="1"/>
      <protection hidden="1"/>
    </xf>
    <xf numFmtId="169" fontId="10" fillId="0" borderId="1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1" xfId="3" applyNumberFormat="1" applyFont="1" applyFill="1" applyBorder="1" applyAlignment="1" applyProtection="1">
      <alignment vertical="center" wrapText="1"/>
      <protection hidden="1"/>
    </xf>
    <xf numFmtId="169" fontId="10" fillId="0" borderId="1" xfId="3" applyNumberFormat="1" applyFont="1" applyFill="1" applyBorder="1" applyAlignment="1" applyProtection="1">
      <alignment horizontal="left" vertical="center" wrapText="1"/>
      <protection hidden="1"/>
    </xf>
    <xf numFmtId="0" fontId="10" fillId="0" borderId="2" xfId="6" applyFont="1" applyFill="1" applyBorder="1" applyAlignment="1">
      <alignment vertical="center" wrapText="1"/>
    </xf>
    <xf numFmtId="0" fontId="10" fillId="0" borderId="3" xfId="6" applyFont="1" applyFill="1" applyBorder="1" applyAlignment="1">
      <alignment horizontal="left" vertical="center" wrapText="1"/>
    </xf>
    <xf numFmtId="169" fontId="10" fillId="7" borderId="12" xfId="6" applyNumberFormat="1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left" vertical="center" wrapText="1"/>
    </xf>
    <xf numFmtId="49" fontId="10" fillId="4" borderId="2" xfId="6" applyNumberFormat="1" applyFont="1" applyFill="1" applyBorder="1" applyAlignment="1">
      <alignment horizontal="center" vertical="center"/>
    </xf>
    <xf numFmtId="0" fontId="10" fillId="4" borderId="2" xfId="6" applyFont="1" applyFill="1" applyBorder="1" applyAlignment="1">
      <alignment vertical="center" wrapText="1"/>
    </xf>
    <xf numFmtId="2" fontId="10" fillId="0" borderId="2" xfId="6" applyNumberFormat="1" applyFont="1" applyFill="1" applyBorder="1" applyAlignment="1">
      <alignment horizontal="center" vertical="center"/>
    </xf>
    <xf numFmtId="167" fontId="10" fillId="0" borderId="2" xfId="6" applyNumberFormat="1" applyFont="1" applyFill="1" applyBorder="1" applyAlignment="1">
      <alignment horizontal="center" vertical="center"/>
    </xf>
    <xf numFmtId="0" fontId="10" fillId="7" borderId="12" xfId="6" applyNumberFormat="1" applyFont="1" applyFill="1" applyBorder="1" applyAlignment="1">
      <alignment horizontal="center" vertical="center"/>
    </xf>
    <xf numFmtId="0" fontId="10" fillId="7" borderId="12" xfId="6" applyNumberFormat="1" applyFont="1" applyFill="1" applyBorder="1" applyAlignment="1">
      <alignment horizontal="center" vertical="center" wrapText="1"/>
    </xf>
    <xf numFmtId="167" fontId="10" fillId="7" borderId="12" xfId="6" applyNumberFormat="1" applyFont="1" applyFill="1" applyBorder="1" applyAlignment="1">
      <alignment horizontal="center" vertical="center"/>
    </xf>
    <xf numFmtId="0" fontId="10" fillId="7" borderId="13" xfId="6" applyNumberFormat="1" applyFont="1" applyFill="1" applyBorder="1" applyAlignment="1">
      <alignment horizontal="center" vertical="center"/>
    </xf>
    <xf numFmtId="0" fontId="10" fillId="0" borderId="13" xfId="6" applyNumberFormat="1" applyFont="1" applyFill="1" applyBorder="1" applyAlignment="1">
      <alignment horizontal="center" vertical="center"/>
    </xf>
    <xf numFmtId="0" fontId="10" fillId="0" borderId="12" xfId="6" applyNumberFormat="1" applyFont="1" applyFill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0" fontId="10" fillId="0" borderId="12" xfId="6" applyNumberFormat="1" applyFont="1" applyFill="1" applyBorder="1" applyAlignment="1">
      <alignment horizontal="center" vertical="center" wrapText="1"/>
    </xf>
    <xf numFmtId="167" fontId="10" fillId="0" borderId="2" xfId="6" applyNumberFormat="1" applyFont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1" fontId="10" fillId="7" borderId="12" xfId="6" applyNumberFormat="1" applyFont="1" applyFill="1" applyBorder="1" applyAlignment="1">
      <alignment horizontal="center" vertical="center"/>
    </xf>
    <xf numFmtId="1" fontId="10" fillId="0" borderId="2" xfId="6" applyNumberFormat="1" applyFont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 wrapText="1"/>
    </xf>
    <xf numFmtId="1" fontId="10" fillId="7" borderId="13" xfId="6" applyNumberFormat="1" applyFont="1" applyFill="1" applyBorder="1" applyAlignment="1">
      <alignment horizontal="center" vertical="center"/>
    </xf>
    <xf numFmtId="1" fontId="10" fillId="7" borderId="2" xfId="6" applyNumberFormat="1" applyFont="1" applyFill="1" applyBorder="1" applyAlignment="1">
      <alignment horizontal="center" vertical="center"/>
    </xf>
    <xf numFmtId="0" fontId="10" fillId="7" borderId="2" xfId="6" applyNumberFormat="1" applyFont="1" applyFill="1" applyBorder="1" applyAlignment="1">
      <alignment horizontal="center" vertical="center"/>
    </xf>
    <xf numFmtId="0" fontId="10" fillId="0" borderId="2" xfId="6" applyNumberFormat="1" applyFont="1" applyFill="1" applyBorder="1" applyAlignment="1">
      <alignment horizontal="center" vertical="center"/>
    </xf>
    <xf numFmtId="0" fontId="10" fillId="4" borderId="2" xfId="6" applyFont="1" applyFill="1" applyBorder="1" applyAlignment="1">
      <alignment horizontal="center" vertical="center"/>
    </xf>
    <xf numFmtId="2" fontId="10" fillId="7" borderId="12" xfId="6" applyNumberFormat="1" applyFont="1" applyFill="1" applyBorder="1" applyAlignment="1">
      <alignment horizontal="center" vertical="center"/>
    </xf>
    <xf numFmtId="167" fontId="10" fillId="7" borderId="13" xfId="6" applyNumberFormat="1" applyFont="1" applyFill="1" applyBorder="1" applyAlignment="1">
      <alignment horizontal="center" vertical="center"/>
    </xf>
    <xf numFmtId="1" fontId="10" fillId="0" borderId="2" xfId="6" applyNumberFormat="1" applyFont="1" applyFill="1" applyBorder="1" applyAlignment="1">
      <alignment horizontal="center" vertical="center"/>
    </xf>
    <xf numFmtId="167" fontId="10" fillId="7" borderId="12" xfId="6" applyNumberFormat="1" applyFont="1" applyFill="1" applyBorder="1" applyAlignment="1">
      <alignment horizontal="center" vertical="center" wrapText="1"/>
    </xf>
    <xf numFmtId="167" fontId="10" fillId="7" borderId="11" xfId="6" applyNumberFormat="1" applyFont="1" applyFill="1" applyBorder="1" applyAlignment="1">
      <alignment horizontal="center" vertical="center" wrapText="1"/>
    </xf>
    <xf numFmtId="1" fontId="10" fillId="0" borderId="13" xfId="6" applyNumberFormat="1" applyFont="1" applyFill="1" applyBorder="1" applyAlignment="1">
      <alignment horizontal="center" vertical="center"/>
    </xf>
    <xf numFmtId="0" fontId="10" fillId="4" borderId="12" xfId="6" applyNumberFormat="1" applyFont="1" applyFill="1" applyBorder="1" applyAlignment="1">
      <alignment horizontal="center" vertical="center"/>
    </xf>
    <xf numFmtId="0" fontId="10" fillId="0" borderId="2" xfId="6" applyNumberFormat="1" applyFont="1" applyFill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</xf>
    <xf numFmtId="167" fontId="10" fillId="0" borderId="2" xfId="6" applyNumberFormat="1" applyFont="1" applyFill="1" applyBorder="1" applyAlignment="1">
      <alignment horizontal="center" vertical="center" wrapText="1"/>
    </xf>
    <xf numFmtId="168" fontId="10" fillId="0" borderId="2" xfId="6" applyNumberFormat="1" applyFont="1" applyFill="1" applyBorder="1" applyAlignment="1">
      <alignment horizontal="center" vertical="center" wrapText="1"/>
    </xf>
    <xf numFmtId="1" fontId="10" fillId="0" borderId="2" xfId="6" applyNumberFormat="1" applyFont="1" applyFill="1" applyBorder="1" applyAlignment="1">
      <alignment horizontal="center" vertical="center" wrapText="1"/>
    </xf>
    <xf numFmtId="167" fontId="10" fillId="0" borderId="12" xfId="6" applyNumberFormat="1" applyFont="1" applyFill="1" applyBorder="1" applyAlignment="1">
      <alignment horizontal="center" vertical="center" wrapText="1"/>
    </xf>
    <xf numFmtId="1" fontId="10" fillId="0" borderId="12" xfId="6" applyNumberFormat="1" applyFont="1" applyFill="1" applyBorder="1" applyAlignment="1">
      <alignment horizontal="center" vertical="center" wrapText="1"/>
    </xf>
    <xf numFmtId="167" fontId="10" fillId="0" borderId="2" xfId="6" applyNumberFormat="1" applyFont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 wrapText="1"/>
    </xf>
    <xf numFmtId="49" fontId="10" fillId="7" borderId="12" xfId="6" applyNumberFormat="1" applyFont="1" applyFill="1" applyBorder="1" applyAlignment="1">
      <alignment horizontal="center" vertical="center" wrapText="1"/>
    </xf>
    <xf numFmtId="1" fontId="10" fillId="7" borderId="12" xfId="6" applyNumberFormat="1" applyFont="1" applyFill="1" applyBorder="1" applyAlignment="1">
      <alignment horizontal="center" vertical="center" wrapText="1"/>
    </xf>
    <xf numFmtId="167" fontId="10" fillId="7" borderId="13" xfId="6" applyNumberFormat="1" applyFont="1" applyFill="1" applyBorder="1" applyAlignment="1">
      <alignment horizontal="center" vertical="center" wrapText="1"/>
    </xf>
    <xf numFmtId="167" fontId="10" fillId="7" borderId="2" xfId="6" applyNumberFormat="1" applyFont="1" applyFill="1" applyBorder="1" applyAlignment="1">
      <alignment horizontal="center" vertical="center"/>
    </xf>
    <xf numFmtId="167" fontId="10" fillId="0" borderId="1" xfId="6" applyNumberFormat="1" applyFont="1" applyFill="1" applyBorder="1" applyAlignment="1">
      <alignment horizontal="center" vertical="center" wrapText="1"/>
    </xf>
    <xf numFmtId="0" fontId="19" fillId="0" borderId="0" xfId="6" applyFont="1"/>
    <xf numFmtId="166" fontId="9" fillId="10" borderId="1" xfId="1" applyNumberFormat="1" applyFont="1" applyFill="1" applyBorder="1" applyAlignment="1" applyProtection="1">
      <alignment horizontal="center" vertical="center" wrapText="1"/>
      <protection hidden="1"/>
    </xf>
    <xf numFmtId="166" fontId="9" fillId="10" borderId="1" xfId="1" applyNumberFormat="1" applyFont="1" applyFill="1" applyBorder="1" applyAlignment="1" applyProtection="1">
      <alignment vertical="center" wrapText="1"/>
      <protection hidden="1"/>
    </xf>
    <xf numFmtId="0" fontId="9" fillId="10" borderId="2" xfId="6" applyFont="1" applyFill="1" applyBorder="1" applyAlignment="1">
      <alignment horizontal="left" vertical="center" wrapText="1"/>
    </xf>
    <xf numFmtId="167" fontId="9" fillId="10" borderId="2" xfId="6" applyNumberFormat="1" applyFont="1" applyFill="1" applyBorder="1" applyAlignment="1">
      <alignment horizontal="center" vertical="center"/>
    </xf>
    <xf numFmtId="167" fontId="10" fillId="7" borderId="14" xfId="6" applyNumberFormat="1" applyFont="1" applyFill="1" applyBorder="1" applyAlignment="1">
      <alignment horizontal="center" vertical="center"/>
    </xf>
    <xf numFmtId="167" fontId="10" fillId="0" borderId="13" xfId="6" applyNumberFormat="1" applyFont="1" applyFill="1" applyBorder="1" applyAlignment="1">
      <alignment horizontal="center" vertical="center"/>
    </xf>
    <xf numFmtId="167" fontId="10" fillId="0" borderId="15" xfId="6" applyNumberFormat="1" applyFont="1" applyFill="1" applyBorder="1" applyAlignment="1">
      <alignment horizontal="center" vertical="center"/>
    </xf>
    <xf numFmtId="3" fontId="10" fillId="0" borderId="2" xfId="6" applyNumberFormat="1" applyFont="1" applyBorder="1" applyAlignment="1">
      <alignment horizontal="center" vertical="center"/>
    </xf>
    <xf numFmtId="0" fontId="9" fillId="10" borderId="2" xfId="6" applyFont="1" applyFill="1" applyBorder="1" applyAlignment="1">
      <alignment horizontal="center" vertical="center"/>
    </xf>
    <xf numFmtId="3" fontId="9" fillId="10" borderId="2" xfId="6" applyNumberFormat="1" applyFont="1" applyFill="1" applyBorder="1" applyAlignment="1">
      <alignment horizontal="center" vertical="center"/>
    </xf>
    <xf numFmtId="164" fontId="10" fillId="0" borderId="2" xfId="6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3" fontId="10" fillId="0" borderId="2" xfId="6" applyNumberFormat="1" applyFont="1" applyFill="1" applyBorder="1" applyAlignment="1">
      <alignment horizontal="center" vertical="center" wrapText="1"/>
    </xf>
    <xf numFmtId="3" fontId="10" fillId="0" borderId="2" xfId="6" applyNumberFormat="1" applyFont="1" applyFill="1" applyBorder="1" applyAlignment="1">
      <alignment horizontal="center" vertical="center"/>
    </xf>
    <xf numFmtId="3" fontId="10" fillId="7" borderId="12" xfId="6" applyNumberFormat="1" applyFont="1" applyFill="1" applyBorder="1" applyAlignment="1">
      <alignment horizontal="center" vertical="center"/>
    </xf>
    <xf numFmtId="0" fontId="9" fillId="10" borderId="2" xfId="6" applyFont="1" applyFill="1" applyBorder="1" applyAlignment="1">
      <alignment vertical="center" wrapText="1"/>
    </xf>
    <xf numFmtId="0" fontId="9" fillId="10" borderId="16" xfId="6" applyNumberFormat="1" applyFont="1" applyFill="1" applyBorder="1" applyAlignment="1">
      <alignment horizontal="left" vertical="center" wrapText="1"/>
    </xf>
    <xf numFmtId="0" fontId="9" fillId="10" borderId="13" xfId="6" applyNumberFormat="1" applyFont="1" applyFill="1" applyBorder="1" applyAlignment="1">
      <alignment horizontal="center" vertical="center"/>
    </xf>
    <xf numFmtId="167" fontId="9" fillId="10" borderId="13" xfId="6" applyNumberFormat="1" applyFont="1" applyFill="1" applyBorder="1" applyAlignment="1">
      <alignment horizontal="center" vertical="center"/>
    </xf>
    <xf numFmtId="3" fontId="10" fillId="0" borderId="12" xfId="6" applyNumberFormat="1" applyFont="1" applyFill="1" applyBorder="1" applyAlignment="1">
      <alignment horizontal="center" vertical="center"/>
    </xf>
    <xf numFmtId="1" fontId="10" fillId="7" borderId="11" xfId="6" applyNumberFormat="1" applyFont="1" applyFill="1" applyBorder="1" applyAlignment="1">
      <alignment horizontal="center" vertical="center"/>
    </xf>
    <xf numFmtId="167" fontId="9" fillId="10" borderId="12" xfId="6" applyNumberFormat="1" applyFont="1" applyFill="1" applyBorder="1" applyAlignment="1">
      <alignment horizontal="center" vertical="center"/>
    </xf>
    <xf numFmtId="167" fontId="9" fillId="10" borderId="1" xfId="6" applyNumberFormat="1" applyFont="1" applyFill="1" applyBorder="1" applyAlignment="1">
      <alignment horizontal="center" vertical="center"/>
    </xf>
    <xf numFmtId="167" fontId="9" fillId="10" borderId="16" xfId="6" applyNumberFormat="1" applyFont="1" applyFill="1" applyBorder="1" applyAlignment="1">
      <alignment horizontal="center" vertical="center"/>
    </xf>
    <xf numFmtId="164" fontId="9" fillId="10" borderId="2" xfId="6" applyNumberFormat="1" applyFont="1" applyFill="1" applyBorder="1" applyAlignment="1">
      <alignment horizontal="center" vertical="center"/>
    </xf>
    <xf numFmtId="164" fontId="9" fillId="10" borderId="11" xfId="6" applyNumberFormat="1" applyFont="1" applyFill="1" applyBorder="1" applyAlignment="1">
      <alignment horizontal="center" vertical="center"/>
    </xf>
    <xf numFmtId="164" fontId="9" fillId="10" borderId="12" xfId="6" applyNumberFormat="1" applyFont="1" applyFill="1" applyBorder="1" applyAlignment="1">
      <alignment horizontal="center" vertical="center"/>
    </xf>
    <xf numFmtId="164" fontId="10" fillId="0" borderId="2" xfId="6" applyNumberFormat="1" applyFont="1" applyFill="1" applyBorder="1" applyAlignment="1">
      <alignment horizontal="center" vertical="center"/>
    </xf>
    <xf numFmtId="3" fontId="10" fillId="4" borderId="2" xfId="6" applyNumberFormat="1" applyFont="1" applyFill="1" applyBorder="1" applyAlignment="1">
      <alignment horizontal="center" vertical="center"/>
    </xf>
    <xf numFmtId="0" fontId="9" fillId="10" borderId="13" xfId="6" applyNumberFormat="1" applyFont="1" applyFill="1" applyBorder="1" applyAlignment="1">
      <alignment horizontal="left" vertical="center" wrapText="1"/>
    </xf>
    <xf numFmtId="3" fontId="10" fillId="0" borderId="13" xfId="6" applyNumberFormat="1" applyFont="1" applyFill="1" applyBorder="1" applyAlignment="1">
      <alignment horizontal="center" vertical="center"/>
    </xf>
    <xf numFmtId="164" fontId="10" fillId="7" borderId="12" xfId="6" applyNumberFormat="1" applyFont="1" applyFill="1" applyBorder="1" applyAlignment="1">
      <alignment horizontal="center" vertical="center"/>
    </xf>
    <xf numFmtId="0" fontId="9" fillId="10" borderId="12" xfId="6" applyNumberFormat="1" applyFont="1" applyFill="1" applyBorder="1" applyAlignment="1">
      <alignment horizontal="left" vertical="center" wrapText="1"/>
    </xf>
    <xf numFmtId="164" fontId="10" fillId="0" borderId="12" xfId="6" applyNumberFormat="1" applyFont="1" applyFill="1" applyBorder="1" applyAlignment="1">
      <alignment horizontal="center" vertical="center"/>
    </xf>
    <xf numFmtId="164" fontId="10" fillId="0" borderId="12" xfId="6" applyNumberFormat="1" applyFont="1" applyFill="1" applyBorder="1" applyAlignment="1">
      <alignment horizontal="center" vertical="center" wrapText="1"/>
    </xf>
    <xf numFmtId="167" fontId="9" fillId="10" borderId="12" xfId="6" applyNumberFormat="1" applyFont="1" applyFill="1" applyBorder="1" applyAlignment="1">
      <alignment horizontal="center" vertical="center" wrapText="1"/>
    </xf>
    <xf numFmtId="167" fontId="9" fillId="10" borderId="2" xfId="6" applyNumberFormat="1" applyFont="1" applyFill="1" applyBorder="1" applyAlignment="1">
      <alignment horizontal="center" vertical="center" wrapText="1"/>
    </xf>
    <xf numFmtId="167" fontId="9" fillId="10" borderId="13" xfId="6" applyNumberFormat="1" applyFont="1" applyFill="1" applyBorder="1" applyAlignment="1">
      <alignment horizontal="center" vertical="center" wrapText="1"/>
    </xf>
    <xf numFmtId="164" fontId="9" fillId="10" borderId="13" xfId="6" applyNumberFormat="1" applyFont="1" applyFill="1" applyBorder="1" applyAlignment="1">
      <alignment horizontal="center" vertical="center" wrapText="1"/>
    </xf>
    <xf numFmtId="164" fontId="10" fillId="0" borderId="2" xfId="6" applyNumberFormat="1" applyFont="1" applyFill="1" applyBorder="1" applyAlignment="1">
      <alignment horizontal="center" vertical="center" wrapText="1"/>
    </xf>
    <xf numFmtId="0" fontId="9" fillId="10" borderId="13" xfId="6" applyNumberFormat="1" applyFont="1" applyFill="1" applyBorder="1" applyAlignment="1">
      <alignment horizontal="center" vertical="center" wrapText="1"/>
    </xf>
    <xf numFmtId="0" fontId="9" fillId="10" borderId="2" xfId="6" applyNumberFormat="1" applyFont="1" applyFill="1" applyBorder="1" applyAlignment="1">
      <alignment horizontal="center" vertical="center" wrapText="1"/>
    </xf>
    <xf numFmtId="0" fontId="9" fillId="10" borderId="1" xfId="6" applyFont="1" applyFill="1" applyBorder="1" applyAlignment="1">
      <alignment horizontal="center" vertical="center" wrapText="1"/>
    </xf>
    <xf numFmtId="167" fontId="9" fillId="10" borderId="1" xfId="6" applyNumberFormat="1" applyFont="1" applyFill="1" applyBorder="1" applyAlignment="1">
      <alignment horizontal="center" vertical="center" wrapText="1"/>
    </xf>
    <xf numFmtId="167" fontId="10" fillId="4" borderId="2" xfId="6" applyNumberFormat="1" applyFont="1" applyFill="1" applyBorder="1" applyAlignment="1">
      <alignment horizontal="center" vertical="center" wrapText="1"/>
    </xf>
    <xf numFmtId="0" fontId="9" fillId="10" borderId="19" xfId="6" applyNumberFormat="1" applyFont="1" applyFill="1" applyBorder="1" applyAlignment="1">
      <alignment horizontal="left" vertical="center" wrapText="1"/>
    </xf>
    <xf numFmtId="0" fontId="9" fillId="10" borderId="19" xfId="6" applyNumberFormat="1" applyFont="1" applyFill="1" applyBorder="1" applyAlignment="1">
      <alignment horizontal="center" vertical="center" wrapText="1"/>
    </xf>
    <xf numFmtId="3" fontId="9" fillId="10" borderId="13" xfId="6" applyNumberFormat="1" applyFont="1" applyFill="1" applyBorder="1" applyAlignment="1">
      <alignment horizontal="center" vertical="center" wrapText="1"/>
    </xf>
    <xf numFmtId="3" fontId="10" fillId="0" borderId="13" xfId="6" applyNumberFormat="1" applyFont="1" applyFill="1" applyBorder="1" applyAlignment="1">
      <alignment horizontal="center" vertical="center" wrapText="1"/>
    </xf>
    <xf numFmtId="0" fontId="9" fillId="10" borderId="12" xfId="6" applyNumberFormat="1" applyFont="1" applyFill="1" applyBorder="1" applyAlignment="1">
      <alignment horizontal="center" vertical="center" wrapText="1"/>
    </xf>
    <xf numFmtId="3" fontId="10" fillId="7" borderId="12" xfId="6" applyNumberFormat="1" applyFont="1" applyFill="1" applyBorder="1" applyAlignment="1">
      <alignment horizontal="center" vertical="center" wrapText="1"/>
    </xf>
    <xf numFmtId="169" fontId="9" fillId="10" borderId="2" xfId="3" applyNumberFormat="1" applyFont="1" applyFill="1" applyBorder="1" applyAlignment="1" applyProtection="1">
      <alignment horizontal="center" vertical="center" wrapText="1"/>
      <protection hidden="1"/>
    </xf>
    <xf numFmtId="169" fontId="9" fillId="10" borderId="2" xfId="3" applyNumberFormat="1" applyFont="1" applyFill="1" applyBorder="1" applyAlignment="1" applyProtection="1">
      <alignment vertical="center" wrapText="1"/>
      <protection hidden="1"/>
    </xf>
    <xf numFmtId="164" fontId="9" fillId="10" borderId="2" xfId="6" applyNumberFormat="1" applyFont="1" applyFill="1" applyBorder="1" applyAlignment="1">
      <alignment horizontal="center" vertical="center" wrapText="1"/>
    </xf>
    <xf numFmtId="169" fontId="9" fillId="10" borderId="1" xfId="3" applyNumberFormat="1" applyFont="1" applyFill="1" applyBorder="1" applyAlignment="1" applyProtection="1">
      <alignment horizontal="center" vertical="center" wrapText="1"/>
      <protection hidden="1"/>
    </xf>
    <xf numFmtId="169" fontId="9" fillId="10" borderId="1" xfId="3" applyNumberFormat="1" applyFont="1" applyFill="1" applyBorder="1" applyAlignment="1" applyProtection="1">
      <alignment vertical="center" wrapText="1"/>
      <protection hidden="1"/>
    </xf>
    <xf numFmtId="0" fontId="9" fillId="10" borderId="1" xfId="6" applyFont="1" applyFill="1" applyBorder="1" applyAlignment="1">
      <alignment horizontal="left" vertical="center" wrapText="1"/>
    </xf>
    <xf numFmtId="1" fontId="9" fillId="10" borderId="13" xfId="6" applyNumberFormat="1" applyFont="1" applyFill="1" applyBorder="1" applyAlignment="1">
      <alignment horizontal="center" vertical="center" wrapText="1"/>
    </xf>
    <xf numFmtId="167" fontId="10" fillId="0" borderId="3" xfId="6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wrapText="1"/>
    </xf>
    <xf numFmtId="0" fontId="9" fillId="0" borderId="0" xfId="1" applyFont="1" applyFill="1" applyAlignment="1">
      <alignment horizontal="left" vertical="center" wrapText="1"/>
    </xf>
    <xf numFmtId="0" fontId="10" fillId="0" borderId="0" xfId="1" applyFont="1" applyFill="1" applyAlignment="1">
      <alignment horizontal="left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 vertical="center" wrapText="1"/>
    </xf>
    <xf numFmtId="0" fontId="17" fillId="0" borderId="0" xfId="1" applyFont="1" applyFill="1" applyAlignment="1">
      <alignment horizontal="left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49" fontId="23" fillId="0" borderId="0" xfId="6" applyNumberFormat="1" applyFont="1" applyFill="1" applyAlignment="1">
      <alignment horizontal="center" vertical="center"/>
    </xf>
    <xf numFmtId="49" fontId="9" fillId="9" borderId="2" xfId="6" applyNumberFormat="1" applyFont="1" applyFill="1" applyBorder="1" applyAlignment="1">
      <alignment horizontal="center" vertical="center" wrapText="1"/>
    </xf>
    <xf numFmtId="0" fontId="9" fillId="9" borderId="2" xfId="6" applyFont="1" applyFill="1" applyBorder="1" applyAlignment="1">
      <alignment horizontal="center" vertical="center" wrapText="1"/>
    </xf>
    <xf numFmtId="0" fontId="9" fillId="9" borderId="1" xfId="6" applyFont="1" applyFill="1" applyBorder="1" applyAlignment="1">
      <alignment horizontal="center" vertical="center" wrapText="1"/>
    </xf>
    <xf numFmtId="0" fontId="9" fillId="9" borderId="3" xfId="6" applyFont="1" applyFill="1" applyBorder="1" applyAlignment="1">
      <alignment horizontal="center" vertical="center" wrapText="1"/>
    </xf>
    <xf numFmtId="49" fontId="10" fillId="0" borderId="1" xfId="6" applyNumberFormat="1" applyFont="1" applyFill="1" applyBorder="1" applyAlignment="1">
      <alignment horizontal="center" vertical="center"/>
    </xf>
    <xf numFmtId="49" fontId="10" fillId="0" borderId="3" xfId="6" applyNumberFormat="1" applyFont="1" applyFill="1" applyBorder="1" applyAlignment="1">
      <alignment horizontal="center" vertical="center"/>
    </xf>
    <xf numFmtId="0" fontId="10" fillId="0" borderId="1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left" vertical="center" wrapText="1"/>
    </xf>
    <xf numFmtId="49" fontId="10" fillId="0" borderId="4" xfId="6" applyNumberFormat="1" applyFont="1" applyFill="1" applyBorder="1" applyAlignment="1">
      <alignment horizontal="center" vertical="center"/>
    </xf>
    <xf numFmtId="0" fontId="10" fillId="0" borderId="4" xfId="6" applyFont="1" applyBorder="1" applyAlignment="1">
      <alignment horizontal="left" vertical="center" wrapText="1"/>
    </xf>
    <xf numFmtId="49" fontId="9" fillId="10" borderId="1" xfId="1" applyNumberFormat="1" applyFont="1" applyFill="1" applyBorder="1" applyAlignment="1" applyProtection="1">
      <alignment horizontal="center" vertical="center" wrapText="1"/>
      <protection hidden="1"/>
    </xf>
    <xf numFmtId="49" fontId="9" fillId="10" borderId="4" xfId="1" applyNumberFormat="1" applyFont="1" applyFill="1" applyBorder="1" applyAlignment="1" applyProtection="1">
      <alignment horizontal="center" vertical="center" wrapText="1"/>
      <protection hidden="1"/>
    </xf>
    <xf numFmtId="166" fontId="9" fillId="10" borderId="1" xfId="1" applyNumberFormat="1" applyFont="1" applyFill="1" applyBorder="1" applyAlignment="1" applyProtection="1">
      <alignment horizontal="left" vertical="center" wrapText="1"/>
      <protection hidden="1"/>
    </xf>
    <xf numFmtId="166" fontId="9" fillId="10" borderId="4" xfId="1" applyNumberFormat="1" applyFont="1" applyFill="1" applyBorder="1" applyAlignment="1" applyProtection="1">
      <alignment horizontal="left" vertical="center" wrapText="1"/>
      <protection hidden="1"/>
    </xf>
    <xf numFmtId="49" fontId="10" fillId="0" borderId="2" xfId="6" applyNumberFormat="1" applyFont="1" applyFill="1" applyBorder="1" applyAlignment="1">
      <alignment horizontal="center" vertical="center"/>
    </xf>
    <xf numFmtId="0" fontId="10" fillId="0" borderId="2" xfId="6" applyFont="1" applyBorder="1" applyAlignment="1">
      <alignment vertical="center" wrapText="1"/>
    </xf>
    <xf numFmtId="166" fontId="9" fillId="10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10" borderId="2" xfId="1" applyNumberFormat="1" applyFont="1" applyFill="1" applyBorder="1" applyAlignment="1" applyProtection="1">
      <alignment vertical="center" wrapText="1"/>
      <protection hidden="1"/>
    </xf>
    <xf numFmtId="0" fontId="10" fillId="4" borderId="2" xfId="6" applyFont="1" applyFill="1" applyBorder="1" applyAlignment="1">
      <alignment vertical="center" wrapText="1"/>
    </xf>
    <xf numFmtId="166" fontId="9" fillId="10" borderId="1" xfId="1" applyNumberFormat="1" applyFont="1" applyFill="1" applyBorder="1" applyAlignment="1" applyProtection="1">
      <alignment horizontal="center" vertical="center" wrapText="1"/>
      <protection hidden="1"/>
    </xf>
    <xf numFmtId="166" fontId="9" fillId="10" borderId="4" xfId="1" applyNumberFormat="1" applyFont="1" applyFill="1" applyBorder="1" applyAlignment="1" applyProtection="1">
      <alignment horizontal="center" vertical="center" wrapText="1"/>
      <protection hidden="1"/>
    </xf>
    <xf numFmtId="166" fontId="9" fillId="10" borderId="1" xfId="1" applyNumberFormat="1" applyFont="1" applyFill="1" applyBorder="1" applyAlignment="1" applyProtection="1">
      <alignment vertical="center" wrapText="1"/>
      <protection hidden="1"/>
    </xf>
    <xf numFmtId="166" fontId="9" fillId="10" borderId="3" xfId="1" applyNumberFormat="1" applyFont="1" applyFill="1" applyBorder="1" applyAlignment="1" applyProtection="1">
      <alignment vertical="center" wrapText="1"/>
      <protection hidden="1"/>
    </xf>
    <xf numFmtId="0" fontId="9" fillId="10" borderId="2" xfId="1" applyNumberFormat="1" applyFont="1" applyFill="1" applyBorder="1" applyAlignment="1" applyProtection="1">
      <alignment horizontal="center" vertical="center" wrapText="1"/>
      <protection hidden="1"/>
    </xf>
    <xf numFmtId="0" fontId="9" fillId="1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10" borderId="1" xfId="1" applyNumberFormat="1" applyFont="1" applyFill="1" applyBorder="1" applyAlignment="1" applyProtection="1">
      <alignment horizontal="center" vertical="center" wrapText="1"/>
      <protection hidden="1"/>
    </xf>
    <xf numFmtId="0" fontId="9" fillId="10" borderId="3" xfId="1" applyNumberFormat="1" applyFont="1" applyFill="1" applyBorder="1" applyAlignment="1" applyProtection="1">
      <alignment horizontal="center" vertical="center" wrapText="1"/>
      <protection hidden="1"/>
    </xf>
    <xf numFmtId="0" fontId="9" fillId="10" borderId="1" xfId="1" applyNumberFormat="1" applyFont="1" applyFill="1" applyBorder="1" applyAlignment="1" applyProtection="1">
      <alignment horizontal="left" vertical="center" wrapText="1"/>
      <protection hidden="1"/>
    </xf>
    <xf numFmtId="0" fontId="9" fillId="10" borderId="3" xfId="1" applyNumberFormat="1" applyFont="1" applyFill="1" applyBorder="1" applyAlignment="1" applyProtection="1">
      <alignment horizontal="left" vertical="center" wrapText="1"/>
      <protection hidden="1"/>
    </xf>
    <xf numFmtId="169" fontId="10" fillId="0" borderId="1" xfId="3" applyNumberFormat="1" applyFont="1" applyFill="1" applyBorder="1" applyAlignment="1" applyProtection="1">
      <alignment horizontal="left" vertical="center" wrapText="1"/>
      <protection hidden="1"/>
    </xf>
    <xf numFmtId="169" fontId="10" fillId="0" borderId="4" xfId="3" applyNumberFormat="1" applyFont="1" applyFill="1" applyBorder="1" applyAlignment="1" applyProtection="1">
      <alignment horizontal="left" vertical="center" wrapText="1"/>
      <protection hidden="1"/>
    </xf>
    <xf numFmtId="169" fontId="10" fillId="0" borderId="2" xfId="3" applyNumberFormat="1" applyFont="1" applyFill="1" applyBorder="1" applyAlignment="1" applyProtection="1">
      <alignment vertical="center" wrapText="1"/>
      <protection hidden="1"/>
    </xf>
    <xf numFmtId="169" fontId="9" fillId="10" borderId="1" xfId="3" applyNumberFormat="1" applyFont="1" applyFill="1" applyBorder="1" applyAlignment="1" applyProtection="1">
      <alignment horizontal="center" vertical="center" wrapText="1"/>
      <protection hidden="1"/>
    </xf>
    <xf numFmtId="169" fontId="9" fillId="10" borderId="4" xfId="3" applyNumberFormat="1" applyFont="1" applyFill="1" applyBorder="1" applyAlignment="1" applyProtection="1">
      <alignment horizontal="center" vertical="center" wrapText="1"/>
      <protection hidden="1"/>
    </xf>
    <xf numFmtId="169" fontId="9" fillId="10" borderId="1" xfId="3" applyNumberFormat="1" applyFont="1" applyFill="1" applyBorder="1" applyAlignment="1" applyProtection="1">
      <alignment horizontal="left" vertical="center" wrapText="1"/>
      <protection hidden="1"/>
    </xf>
    <xf numFmtId="169" fontId="9" fillId="10" borderId="4" xfId="3" applyNumberFormat="1" applyFont="1" applyFill="1" applyBorder="1" applyAlignment="1" applyProtection="1">
      <alignment horizontal="left" vertical="center" wrapText="1"/>
      <protection hidden="1"/>
    </xf>
    <xf numFmtId="169" fontId="10" fillId="0" borderId="1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4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3" xfId="3" applyNumberFormat="1" applyFont="1" applyFill="1" applyBorder="1" applyAlignment="1" applyProtection="1">
      <alignment horizontal="center" vertical="center" wrapText="1"/>
      <protection hidden="1"/>
    </xf>
    <xf numFmtId="169" fontId="10" fillId="0" borderId="3" xfId="3" applyNumberFormat="1" applyFont="1" applyFill="1" applyBorder="1" applyAlignment="1" applyProtection="1">
      <alignment horizontal="left" vertical="center" wrapText="1"/>
      <protection hidden="1"/>
    </xf>
    <xf numFmtId="0" fontId="9" fillId="10" borderId="4" xfId="1" applyNumberFormat="1" applyFont="1" applyFill="1" applyBorder="1" applyAlignment="1" applyProtection="1">
      <alignment horizontal="center" vertical="center" wrapText="1"/>
      <protection hidden="1"/>
    </xf>
    <xf numFmtId="0" fontId="9" fillId="10" borderId="4" xfId="1" applyNumberFormat="1" applyFont="1" applyFill="1" applyBorder="1" applyAlignment="1" applyProtection="1">
      <alignment horizontal="left" vertical="center" wrapText="1"/>
      <protection hidden="1"/>
    </xf>
    <xf numFmtId="169" fontId="9" fillId="10" borderId="2" xfId="3" applyNumberFormat="1" applyFont="1" applyFill="1" applyBorder="1" applyAlignment="1" applyProtection="1">
      <alignment horizontal="center" vertical="center" wrapText="1"/>
      <protection hidden="1"/>
    </xf>
    <xf numFmtId="169" fontId="9" fillId="10" borderId="2" xfId="3" applyNumberFormat="1" applyFont="1" applyFill="1" applyBorder="1" applyAlignment="1" applyProtection="1">
      <alignment vertical="center" wrapText="1"/>
      <protection hidden="1"/>
    </xf>
    <xf numFmtId="0" fontId="10" fillId="0" borderId="2" xfId="6" applyFont="1" applyFill="1" applyBorder="1" applyAlignment="1">
      <alignment vertical="center"/>
    </xf>
    <xf numFmtId="49" fontId="18" fillId="0" borderId="6" xfId="6" applyNumberFormat="1" applyFont="1" applyFill="1" applyBorder="1" applyAlignment="1">
      <alignment horizontal="left" vertical="top"/>
    </xf>
    <xf numFmtId="0" fontId="10" fillId="0" borderId="1" xfId="6" applyFont="1" applyFill="1" applyBorder="1" applyAlignment="1">
      <alignment horizontal="left" vertical="center" wrapText="1"/>
    </xf>
    <xf numFmtId="0" fontId="10" fillId="0" borderId="3" xfId="6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4" xfId="6" applyFont="1" applyFill="1" applyBorder="1" applyAlignment="1">
      <alignment horizontal="center" vertical="center" wrapText="1"/>
    </xf>
    <xf numFmtId="0" fontId="10" fillId="0" borderId="3" xfId="6" applyFont="1" applyFill="1" applyBorder="1" applyAlignment="1">
      <alignment horizontal="center" vertical="center" wrapText="1"/>
    </xf>
    <xf numFmtId="0" fontId="10" fillId="0" borderId="4" xfId="6" applyFont="1" applyFill="1" applyBorder="1" applyAlignment="1">
      <alignment horizontal="left" vertical="center" wrapText="1"/>
    </xf>
    <xf numFmtId="16" fontId="10" fillId="4" borderId="2" xfId="6" applyNumberFormat="1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_tmp" xfId="1"/>
  </cellStyles>
  <dxfs count="0"/>
  <tableStyles count="0" defaultTableStyle="TableStyleMedium2" defaultPivotStyle="PivotStyleLight16"/>
  <colors>
    <mruColors>
      <color rgb="FFEAF0F6"/>
      <color rgb="FFDCE6F1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8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K16" sqref="K16"/>
    </sheetView>
  </sheetViews>
  <sheetFormatPr defaultColWidth="9" defaultRowHeight="15.75" x14ac:dyDescent="0.25"/>
  <cols>
    <col min="1" max="1" width="16" style="4" customWidth="1"/>
    <col min="2" max="2" width="98" style="15" customWidth="1"/>
    <col min="3" max="4" width="15.125" style="15" customWidth="1"/>
    <col min="5" max="7" width="16.75" style="15" customWidth="1"/>
    <col min="8" max="8" width="12.75" style="1" bestFit="1" customWidth="1"/>
    <col min="9" max="16384" width="9" style="1"/>
  </cols>
  <sheetData>
    <row r="1" spans="1:14" ht="20.25" customHeight="1" x14ac:dyDescent="0.3">
      <c r="A1" s="201" t="s">
        <v>0</v>
      </c>
      <c r="B1" s="201"/>
      <c r="C1" s="201"/>
      <c r="D1" s="201"/>
      <c r="E1" s="201"/>
      <c r="F1" s="201"/>
      <c r="G1" s="201"/>
    </row>
    <row r="2" spans="1:14" ht="24" customHeight="1" x14ac:dyDescent="0.3">
      <c r="B2" s="5"/>
      <c r="C2" s="5"/>
      <c r="D2" s="5"/>
      <c r="E2" s="5"/>
      <c r="F2" s="5"/>
      <c r="G2" s="6" t="s">
        <v>1</v>
      </c>
    </row>
    <row r="3" spans="1:14" s="2" customFormat="1" ht="21" customHeight="1" x14ac:dyDescent="0.25">
      <c r="A3" s="204" t="s">
        <v>2</v>
      </c>
      <c r="B3" s="207" t="s">
        <v>3</v>
      </c>
      <c r="C3" s="204" t="s">
        <v>534</v>
      </c>
      <c r="D3" s="204" t="s">
        <v>533</v>
      </c>
      <c r="E3" s="211" t="s">
        <v>535</v>
      </c>
      <c r="F3" s="212"/>
      <c r="G3" s="213"/>
    </row>
    <row r="4" spans="1:14" s="2" customFormat="1" ht="11.25" customHeight="1" x14ac:dyDescent="0.25">
      <c r="A4" s="205"/>
      <c r="B4" s="207"/>
      <c r="C4" s="205"/>
      <c r="D4" s="205"/>
      <c r="E4" s="214"/>
      <c r="F4" s="215"/>
      <c r="G4" s="216"/>
    </row>
    <row r="5" spans="1:14" s="2" customFormat="1" ht="36" customHeight="1" x14ac:dyDescent="0.25">
      <c r="A5" s="206"/>
      <c r="B5" s="207"/>
      <c r="C5" s="210"/>
      <c r="D5" s="210"/>
      <c r="E5" s="32" t="s">
        <v>537</v>
      </c>
      <c r="F5" s="32" t="s">
        <v>536</v>
      </c>
      <c r="G5" s="32" t="s">
        <v>538</v>
      </c>
      <c r="H5" s="25"/>
      <c r="I5" s="25"/>
      <c r="J5" s="25"/>
      <c r="K5" s="25"/>
      <c r="L5" s="25"/>
      <c r="M5" s="25"/>
      <c r="N5" s="25"/>
    </row>
    <row r="6" spans="1:14" s="30" customFormat="1" ht="18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9"/>
      <c r="I6" s="29"/>
      <c r="J6" s="29"/>
      <c r="K6" s="29"/>
      <c r="L6" s="29"/>
      <c r="M6" s="29"/>
      <c r="N6" s="29"/>
    </row>
    <row r="7" spans="1:14" ht="47.25" x14ac:dyDescent="0.2">
      <c r="A7" s="11" t="s">
        <v>456</v>
      </c>
      <c r="B7" s="10" t="s">
        <v>4</v>
      </c>
      <c r="C7" s="33">
        <f>SUM(C8:C30)</f>
        <v>39031910.419999994</v>
      </c>
      <c r="D7" s="33">
        <f t="shared" ref="D7:G7" si="0">SUM(D8:D30)</f>
        <v>44216019.300000004</v>
      </c>
      <c r="E7" s="33">
        <f t="shared" si="0"/>
        <v>38362216.099999994</v>
      </c>
      <c r="F7" s="33">
        <f t="shared" si="0"/>
        <v>37790661.5</v>
      </c>
      <c r="G7" s="33">
        <f t="shared" si="0"/>
        <v>36598007.700000003</v>
      </c>
      <c r="H7" s="27"/>
      <c r="I7" s="25"/>
      <c r="J7" s="25"/>
      <c r="K7" s="25"/>
      <c r="L7" s="25"/>
      <c r="M7" s="25"/>
      <c r="N7" s="25"/>
    </row>
    <row r="8" spans="1:14" x14ac:dyDescent="0.2">
      <c r="A8" s="20" t="s">
        <v>33</v>
      </c>
      <c r="B8" s="18" t="s">
        <v>19</v>
      </c>
      <c r="C8" s="34"/>
      <c r="D8" s="34">
        <v>3794471.6</v>
      </c>
      <c r="E8" s="34">
        <v>1592000</v>
      </c>
      <c r="F8" s="34">
        <v>1454759</v>
      </c>
      <c r="G8" s="34">
        <v>55323</v>
      </c>
      <c r="H8" s="27"/>
      <c r="I8" s="25"/>
      <c r="J8" s="25"/>
      <c r="K8" s="25"/>
      <c r="L8" s="25"/>
      <c r="M8" s="25"/>
      <c r="N8" s="25"/>
    </row>
    <row r="9" spans="1:14" x14ac:dyDescent="0.2">
      <c r="A9" s="20" t="s">
        <v>489</v>
      </c>
      <c r="B9" s="18" t="s">
        <v>488</v>
      </c>
      <c r="C9" s="34"/>
      <c r="D9" s="34">
        <f>55959.3+0.1</f>
        <v>55959.4</v>
      </c>
      <c r="E9" s="34">
        <v>28894.9</v>
      </c>
      <c r="F9" s="34">
        <v>29497.8</v>
      </c>
      <c r="G9" s="34">
        <v>29740.1</v>
      </c>
      <c r="H9" s="27"/>
      <c r="I9" s="25"/>
      <c r="J9" s="25"/>
      <c r="K9" s="25"/>
      <c r="L9" s="25"/>
      <c r="M9" s="25"/>
      <c r="N9" s="25"/>
    </row>
    <row r="10" spans="1:14" x14ac:dyDescent="0.2">
      <c r="A10" s="20" t="s">
        <v>34</v>
      </c>
      <c r="B10" s="18" t="s">
        <v>20</v>
      </c>
      <c r="C10" s="34"/>
      <c r="D10" s="34">
        <v>1956296.2</v>
      </c>
      <c r="E10" s="34"/>
      <c r="F10" s="34"/>
      <c r="G10" s="34"/>
      <c r="H10" s="27"/>
      <c r="I10" s="25"/>
      <c r="J10" s="25"/>
      <c r="K10" s="25"/>
      <c r="L10" s="25"/>
      <c r="M10" s="25"/>
      <c r="N10" s="25"/>
    </row>
    <row r="11" spans="1:14" x14ac:dyDescent="0.2">
      <c r="A11" s="20" t="s">
        <v>35</v>
      </c>
      <c r="B11" s="18" t="s">
        <v>21</v>
      </c>
      <c r="C11" s="34"/>
      <c r="D11" s="34">
        <v>116252.9</v>
      </c>
      <c r="E11" s="34"/>
      <c r="F11" s="34"/>
      <c r="G11" s="34"/>
      <c r="H11" s="27"/>
      <c r="I11" s="25"/>
      <c r="J11" s="25"/>
      <c r="K11" s="25"/>
      <c r="L11" s="25"/>
      <c r="M11" s="25"/>
      <c r="N11" s="25"/>
    </row>
    <row r="12" spans="1:14" x14ac:dyDescent="0.2">
      <c r="A12" s="20" t="s">
        <v>36</v>
      </c>
      <c r="B12" s="18" t="s">
        <v>22</v>
      </c>
      <c r="C12" s="34"/>
      <c r="D12" s="34">
        <v>228671.9</v>
      </c>
      <c r="E12" s="34"/>
      <c r="F12" s="34"/>
      <c r="G12" s="34"/>
      <c r="H12" s="27"/>
      <c r="I12" s="25"/>
      <c r="J12" s="25"/>
      <c r="K12" s="25"/>
      <c r="L12" s="25"/>
      <c r="M12" s="25"/>
      <c r="N12" s="25"/>
    </row>
    <row r="13" spans="1:14" x14ac:dyDescent="0.2">
      <c r="A13" s="20" t="s">
        <v>391</v>
      </c>
      <c r="B13" s="18" t="s">
        <v>305</v>
      </c>
      <c r="C13" s="34"/>
      <c r="D13" s="34">
        <v>305406.5</v>
      </c>
      <c r="E13" s="34">
        <v>3242.3</v>
      </c>
      <c r="F13" s="34">
        <v>3278.2</v>
      </c>
      <c r="G13" s="34">
        <v>3312.1</v>
      </c>
      <c r="H13" s="27"/>
      <c r="I13" s="25"/>
      <c r="J13" s="25"/>
      <c r="K13" s="25"/>
      <c r="L13" s="25"/>
      <c r="M13" s="25"/>
      <c r="N13" s="25"/>
    </row>
    <row r="14" spans="1:14" ht="31.5" x14ac:dyDescent="0.2">
      <c r="A14" s="20" t="s">
        <v>37</v>
      </c>
      <c r="B14" s="18" t="s">
        <v>23</v>
      </c>
      <c r="C14" s="34"/>
      <c r="D14" s="34">
        <v>1661363.9</v>
      </c>
      <c r="E14" s="34">
        <v>1561141.2</v>
      </c>
      <c r="F14" s="34">
        <v>1584863.9</v>
      </c>
      <c r="G14" s="34">
        <v>1581168.5</v>
      </c>
      <c r="H14" s="27"/>
      <c r="I14" s="25"/>
      <c r="J14" s="25"/>
      <c r="K14" s="25"/>
      <c r="L14" s="25"/>
      <c r="M14" s="25"/>
      <c r="N14" s="25"/>
    </row>
    <row r="15" spans="1:14" x14ac:dyDescent="0.2">
      <c r="A15" s="20" t="s">
        <v>38</v>
      </c>
      <c r="B15" s="18" t="s">
        <v>24</v>
      </c>
      <c r="C15" s="34"/>
      <c r="D15" s="34">
        <v>7154358.5</v>
      </c>
      <c r="E15" s="34">
        <v>7903985.9000000004</v>
      </c>
      <c r="F15" s="34">
        <v>7954811.4000000004</v>
      </c>
      <c r="G15" s="34">
        <v>7958824.7999999998</v>
      </c>
      <c r="H15" s="27"/>
      <c r="I15" s="25"/>
      <c r="J15" s="25"/>
      <c r="K15" s="25"/>
      <c r="L15" s="25"/>
      <c r="M15" s="25"/>
      <c r="N15" s="25"/>
    </row>
    <row r="16" spans="1:14" x14ac:dyDescent="0.2">
      <c r="A16" s="20" t="s">
        <v>39</v>
      </c>
      <c r="B16" s="18" t="s">
        <v>25</v>
      </c>
      <c r="C16" s="34"/>
      <c r="D16" s="34">
        <v>25312317.5</v>
      </c>
      <c r="E16" s="34">
        <v>23902127.199999999</v>
      </c>
      <c r="F16" s="34">
        <v>23663928.300000001</v>
      </c>
      <c r="G16" s="34">
        <v>23825222.300000001</v>
      </c>
      <c r="H16" s="27"/>
      <c r="I16" s="25"/>
      <c r="J16" s="25"/>
      <c r="K16" s="25"/>
      <c r="L16" s="25"/>
      <c r="M16" s="25"/>
      <c r="N16" s="25"/>
    </row>
    <row r="17" spans="1:14" ht="31.5" x14ac:dyDescent="0.2">
      <c r="A17" s="22" t="s">
        <v>40</v>
      </c>
      <c r="B17" s="19" t="s">
        <v>26</v>
      </c>
      <c r="C17" s="35"/>
      <c r="D17" s="35">
        <v>479914.4</v>
      </c>
      <c r="E17" s="35">
        <v>352725.4</v>
      </c>
      <c r="F17" s="35"/>
      <c r="G17" s="35"/>
      <c r="H17" s="27"/>
      <c r="I17" s="25"/>
      <c r="J17" s="25"/>
      <c r="K17" s="25"/>
      <c r="L17" s="25"/>
      <c r="M17" s="25"/>
      <c r="N17" s="25"/>
    </row>
    <row r="18" spans="1:14" x14ac:dyDescent="0.2">
      <c r="A18" s="22" t="s">
        <v>41</v>
      </c>
      <c r="B18" s="19" t="s">
        <v>27</v>
      </c>
      <c r="C18" s="35"/>
      <c r="D18" s="35">
        <v>35485.599999999999</v>
      </c>
      <c r="E18" s="35">
        <v>20825.8</v>
      </c>
      <c r="F18" s="35">
        <v>35486.5</v>
      </c>
      <c r="G18" s="35">
        <v>35485.599999999999</v>
      </c>
      <c r="H18" s="27"/>
      <c r="I18" s="25"/>
      <c r="J18" s="25"/>
      <c r="K18" s="25"/>
      <c r="L18" s="25"/>
      <c r="M18" s="25"/>
      <c r="N18" s="25"/>
    </row>
    <row r="19" spans="1:14" x14ac:dyDescent="0.2">
      <c r="A19" s="22" t="s">
        <v>42</v>
      </c>
      <c r="B19" s="19" t="s">
        <v>28</v>
      </c>
      <c r="C19" s="35"/>
      <c r="D19" s="35">
        <f>3074881+0.1</f>
        <v>3074881.1</v>
      </c>
      <c r="E19" s="35">
        <v>2962327.6</v>
      </c>
      <c r="F19" s="35">
        <v>3023940.4</v>
      </c>
      <c r="G19" s="35">
        <v>3073341.3</v>
      </c>
      <c r="H19" s="27"/>
      <c r="I19" s="25"/>
      <c r="J19" s="25"/>
      <c r="K19" s="25"/>
      <c r="L19" s="25"/>
      <c r="M19" s="25"/>
      <c r="N19" s="25"/>
    </row>
    <row r="20" spans="1:14" x14ac:dyDescent="0.2">
      <c r="A20" s="22" t="s">
        <v>43</v>
      </c>
      <c r="B20" s="19" t="s">
        <v>29</v>
      </c>
      <c r="C20" s="35"/>
      <c r="D20" s="35">
        <v>2000</v>
      </c>
      <c r="E20" s="35"/>
      <c r="F20" s="35"/>
      <c r="G20" s="35"/>
      <c r="H20" s="27"/>
      <c r="I20" s="25"/>
      <c r="J20" s="25"/>
      <c r="K20" s="25"/>
      <c r="L20" s="25"/>
      <c r="M20" s="25"/>
      <c r="N20" s="25"/>
    </row>
    <row r="21" spans="1:14" x14ac:dyDescent="0.2">
      <c r="A21" s="22" t="s">
        <v>44</v>
      </c>
      <c r="B21" s="19" t="s">
        <v>30</v>
      </c>
      <c r="C21" s="35"/>
      <c r="D21" s="35">
        <v>7866.2</v>
      </c>
      <c r="E21" s="35">
        <v>33445.800000000003</v>
      </c>
      <c r="F21" s="35">
        <v>33596</v>
      </c>
      <c r="G21" s="35">
        <v>30582</v>
      </c>
      <c r="H21" s="27"/>
      <c r="I21" s="25"/>
      <c r="J21" s="25"/>
      <c r="K21" s="25"/>
      <c r="L21" s="25"/>
      <c r="M21" s="25"/>
      <c r="N21" s="25"/>
    </row>
    <row r="22" spans="1:14" ht="31.5" x14ac:dyDescent="0.2">
      <c r="A22" s="22" t="s">
        <v>45</v>
      </c>
      <c r="B22" s="19" t="s">
        <v>31</v>
      </c>
      <c r="C22" s="35"/>
      <c r="D22" s="35">
        <v>4374.3999999999996</v>
      </c>
      <c r="E22" s="35"/>
      <c r="F22" s="35"/>
      <c r="G22" s="35"/>
      <c r="H22" s="27"/>
      <c r="I22" s="25"/>
      <c r="J22" s="25"/>
      <c r="K22" s="25"/>
      <c r="L22" s="25"/>
      <c r="M22" s="25"/>
      <c r="N22" s="25"/>
    </row>
    <row r="23" spans="1:14" x14ac:dyDescent="0.2">
      <c r="A23" s="22" t="s">
        <v>46</v>
      </c>
      <c r="B23" s="19" t="s">
        <v>32</v>
      </c>
      <c r="C23" s="35"/>
      <c r="D23" s="35">
        <v>26399.200000000001</v>
      </c>
      <c r="E23" s="35">
        <v>1500</v>
      </c>
      <c r="F23" s="35">
        <v>6500</v>
      </c>
      <c r="G23" s="35">
        <v>5008</v>
      </c>
      <c r="H23" s="27"/>
      <c r="I23" s="25"/>
      <c r="J23" s="25"/>
      <c r="K23" s="25"/>
      <c r="L23" s="25"/>
      <c r="M23" s="25"/>
      <c r="N23" s="25"/>
    </row>
    <row r="24" spans="1:14" x14ac:dyDescent="0.2">
      <c r="A24" s="8" t="s">
        <v>463</v>
      </c>
      <c r="B24" s="9" t="s">
        <v>457</v>
      </c>
      <c r="C24" s="36">
        <v>7689062.9000000004</v>
      </c>
      <c r="D24" s="36"/>
      <c r="E24" s="36"/>
      <c r="F24" s="36"/>
      <c r="G24" s="36"/>
      <c r="H24" s="27"/>
      <c r="I24" s="25"/>
      <c r="J24" s="25"/>
      <c r="K24" s="25"/>
      <c r="L24" s="25"/>
      <c r="M24" s="25"/>
      <c r="N24" s="25"/>
    </row>
    <row r="25" spans="1:14" x14ac:dyDescent="0.2">
      <c r="A25" s="8" t="s">
        <v>464</v>
      </c>
      <c r="B25" s="9" t="s">
        <v>458</v>
      </c>
      <c r="C25" s="36">
        <v>27197007.399999999</v>
      </c>
      <c r="D25" s="36"/>
      <c r="E25" s="36"/>
      <c r="F25" s="36"/>
      <c r="G25" s="36"/>
      <c r="H25" s="27"/>
      <c r="I25" s="25"/>
      <c r="J25" s="25"/>
      <c r="K25" s="25"/>
      <c r="L25" s="25"/>
      <c r="M25" s="25"/>
      <c r="N25" s="25"/>
    </row>
    <row r="26" spans="1:14" x14ac:dyDescent="0.2">
      <c r="A26" s="8" t="s">
        <v>465</v>
      </c>
      <c r="B26" s="9" t="s">
        <v>459</v>
      </c>
      <c r="C26" s="36">
        <v>17032.5</v>
      </c>
      <c r="D26" s="36"/>
      <c r="E26" s="36"/>
      <c r="F26" s="36"/>
      <c r="G26" s="36"/>
      <c r="H26" s="27"/>
      <c r="I26" s="25"/>
      <c r="J26" s="25"/>
      <c r="K26" s="25"/>
      <c r="L26" s="25"/>
      <c r="M26" s="25"/>
      <c r="N26" s="25"/>
    </row>
    <row r="27" spans="1:14" x14ac:dyDescent="0.2">
      <c r="A27" s="8" t="s">
        <v>466</v>
      </c>
      <c r="B27" s="9" t="s">
        <v>460</v>
      </c>
      <c r="C27" s="36">
        <v>2920641.12</v>
      </c>
      <c r="D27" s="36"/>
      <c r="E27" s="36"/>
      <c r="F27" s="36"/>
      <c r="G27" s="36"/>
      <c r="H27" s="27"/>
      <c r="I27" s="25"/>
      <c r="J27" s="25"/>
      <c r="K27" s="25"/>
      <c r="L27" s="25"/>
      <c r="M27" s="25"/>
      <c r="N27" s="25"/>
    </row>
    <row r="28" spans="1:14" x14ac:dyDescent="0.2">
      <c r="A28" s="8" t="s">
        <v>467</v>
      </c>
      <c r="B28" s="9" t="s">
        <v>461</v>
      </c>
      <c r="C28" s="36">
        <v>1023533.9</v>
      </c>
      <c r="D28" s="36"/>
      <c r="E28" s="36"/>
      <c r="F28" s="36"/>
      <c r="G28" s="36"/>
      <c r="H28" s="27"/>
      <c r="I28" s="25"/>
      <c r="J28" s="25"/>
      <c r="K28" s="25"/>
      <c r="L28" s="25"/>
      <c r="M28" s="25"/>
      <c r="N28" s="25"/>
    </row>
    <row r="29" spans="1:14" x14ac:dyDescent="0.2">
      <c r="A29" s="8" t="s">
        <v>541</v>
      </c>
      <c r="B29" s="9" t="s">
        <v>540</v>
      </c>
      <c r="C29" s="36">
        <v>1800</v>
      </c>
      <c r="D29" s="36"/>
      <c r="E29" s="36"/>
      <c r="F29" s="36"/>
      <c r="G29" s="36"/>
      <c r="H29" s="27"/>
      <c r="I29" s="25"/>
      <c r="J29" s="25"/>
      <c r="K29" s="25"/>
      <c r="L29" s="25"/>
      <c r="M29" s="25"/>
      <c r="N29" s="25"/>
    </row>
    <row r="30" spans="1:14" x14ac:dyDescent="0.2">
      <c r="A30" s="8" t="s">
        <v>468</v>
      </c>
      <c r="B30" s="9" t="s">
        <v>462</v>
      </c>
      <c r="C30" s="36">
        <v>182832.6</v>
      </c>
      <c r="D30" s="36"/>
      <c r="E30" s="36"/>
      <c r="F30" s="36"/>
      <c r="G30" s="36"/>
      <c r="H30" s="27"/>
      <c r="I30" s="25"/>
      <c r="J30" s="25"/>
      <c r="K30" s="25"/>
      <c r="L30" s="25"/>
      <c r="M30" s="25"/>
      <c r="N30" s="25"/>
    </row>
    <row r="31" spans="1:14" s="16" customFormat="1" ht="31.5" x14ac:dyDescent="0.2">
      <c r="A31" s="7">
        <v>5200000000</v>
      </c>
      <c r="B31" s="10" t="s">
        <v>47</v>
      </c>
      <c r="C31" s="33">
        <f>SUM(C32:C49)</f>
        <v>23946706.299999997</v>
      </c>
      <c r="D31" s="33">
        <f t="shared" ref="D31:G31" si="1">SUM(D32:D49)</f>
        <v>22127101.499999996</v>
      </c>
      <c r="E31" s="33">
        <f t="shared" si="1"/>
        <v>21133021.399999999</v>
      </c>
      <c r="F31" s="33">
        <f t="shared" si="1"/>
        <v>21948948.299999997</v>
      </c>
      <c r="G31" s="33">
        <f t="shared" si="1"/>
        <v>23103226.100000001</v>
      </c>
      <c r="H31" s="27"/>
    </row>
    <row r="32" spans="1:14" x14ac:dyDescent="0.2">
      <c r="A32" s="20">
        <v>5210000000</v>
      </c>
      <c r="B32" s="21" t="s">
        <v>393</v>
      </c>
      <c r="C32" s="34">
        <v>15330387.9</v>
      </c>
      <c r="D32" s="34"/>
      <c r="E32" s="34"/>
      <c r="F32" s="34"/>
      <c r="G32" s="34"/>
      <c r="H32" s="31"/>
    </row>
    <row r="33" spans="1:8" s="3" customFormat="1" ht="31.5" x14ac:dyDescent="0.2">
      <c r="A33" s="20" t="s">
        <v>57</v>
      </c>
      <c r="B33" s="21" t="s">
        <v>54</v>
      </c>
      <c r="C33" s="34"/>
      <c r="D33" s="34">
        <v>309692.79999999999</v>
      </c>
      <c r="E33" s="34">
        <v>216436.3</v>
      </c>
      <c r="F33" s="34">
        <v>126799.8</v>
      </c>
      <c r="G33" s="34">
        <v>126799.8</v>
      </c>
      <c r="H33" s="27"/>
    </row>
    <row r="34" spans="1:8" s="3" customFormat="1" x14ac:dyDescent="0.2">
      <c r="A34" s="20" t="s">
        <v>58</v>
      </c>
      <c r="B34" s="21" t="s">
        <v>55</v>
      </c>
      <c r="C34" s="34"/>
      <c r="D34" s="34">
        <v>713461.4</v>
      </c>
      <c r="E34" s="34"/>
      <c r="F34" s="34"/>
      <c r="G34" s="34"/>
      <c r="H34" s="27"/>
    </row>
    <row r="35" spans="1:8" s="3" customFormat="1" ht="31.5" x14ac:dyDescent="0.2">
      <c r="A35" s="20" t="s">
        <v>59</v>
      </c>
      <c r="B35" s="21" t="s">
        <v>56</v>
      </c>
      <c r="C35" s="34"/>
      <c r="D35" s="34">
        <v>398755.3</v>
      </c>
      <c r="E35" s="34"/>
      <c r="F35" s="34"/>
      <c r="G35" s="34"/>
      <c r="H35" s="27"/>
    </row>
    <row r="36" spans="1:8" s="3" customFormat="1" x14ac:dyDescent="0.2">
      <c r="A36" s="8">
        <v>5220000000</v>
      </c>
      <c r="B36" s="9" t="s">
        <v>394</v>
      </c>
      <c r="C36" s="36">
        <v>7685022.7999999998</v>
      </c>
      <c r="D36" s="36"/>
      <c r="E36" s="36"/>
      <c r="F36" s="36"/>
      <c r="G36" s="36"/>
      <c r="H36" s="27"/>
    </row>
    <row r="37" spans="1:8" s="3" customFormat="1" x14ac:dyDescent="0.2">
      <c r="A37" s="8">
        <v>5230000000</v>
      </c>
      <c r="B37" s="9" t="s">
        <v>395</v>
      </c>
      <c r="C37" s="36">
        <v>641900</v>
      </c>
      <c r="D37" s="36"/>
      <c r="E37" s="36"/>
      <c r="F37" s="36"/>
      <c r="G37" s="36"/>
      <c r="H37" s="27"/>
    </row>
    <row r="38" spans="1:8" s="3" customFormat="1" x14ac:dyDescent="0.2">
      <c r="A38" s="20" t="s">
        <v>69</v>
      </c>
      <c r="B38" s="21" t="s">
        <v>60</v>
      </c>
      <c r="C38" s="34"/>
      <c r="D38" s="34">
        <v>2828862.6</v>
      </c>
      <c r="E38" s="34">
        <v>3157339.3</v>
      </c>
      <c r="F38" s="34">
        <v>3563742.5</v>
      </c>
      <c r="G38" s="34">
        <v>4196735.7</v>
      </c>
      <c r="H38" s="27"/>
    </row>
    <row r="39" spans="1:8" s="3" customFormat="1" x14ac:dyDescent="0.2">
      <c r="A39" s="20" t="s">
        <v>70</v>
      </c>
      <c r="B39" s="21" t="s">
        <v>61</v>
      </c>
      <c r="C39" s="34"/>
      <c r="D39" s="34">
        <v>8470210.5999999996</v>
      </c>
      <c r="E39" s="34">
        <v>8005162</v>
      </c>
      <c r="F39" s="34">
        <v>8294766.0999999996</v>
      </c>
      <c r="G39" s="34">
        <v>8605845.5</v>
      </c>
      <c r="H39" s="27"/>
    </row>
    <row r="40" spans="1:8" s="3" customFormat="1" ht="31.5" x14ac:dyDescent="0.2">
      <c r="A40" s="20" t="s">
        <v>71</v>
      </c>
      <c r="B40" s="21" t="s">
        <v>62</v>
      </c>
      <c r="C40" s="34"/>
      <c r="D40" s="34">
        <v>915378.9</v>
      </c>
      <c r="E40" s="34">
        <v>987305.7</v>
      </c>
      <c r="F40" s="34">
        <v>1023198.9</v>
      </c>
      <c r="G40" s="34">
        <v>1059416.8999999999</v>
      </c>
      <c r="H40" s="27"/>
    </row>
    <row r="41" spans="1:8" s="3" customFormat="1" x14ac:dyDescent="0.2">
      <c r="A41" s="20" t="s">
        <v>72</v>
      </c>
      <c r="B41" s="21" t="s">
        <v>63</v>
      </c>
      <c r="C41" s="34"/>
      <c r="D41" s="34">
        <v>7925186.2999999998</v>
      </c>
      <c r="E41" s="34">
        <v>8254790.5</v>
      </c>
      <c r="F41" s="34">
        <v>8415439</v>
      </c>
      <c r="G41" s="34">
        <v>8581864.5</v>
      </c>
      <c r="H41" s="27"/>
    </row>
    <row r="42" spans="1:8" s="3" customFormat="1" ht="31.5" x14ac:dyDescent="0.2">
      <c r="A42" s="20" t="s">
        <v>73</v>
      </c>
      <c r="B42" s="21" t="s">
        <v>64</v>
      </c>
      <c r="C42" s="34"/>
      <c r="D42" s="34">
        <v>33664</v>
      </c>
      <c r="E42" s="34">
        <v>38664</v>
      </c>
      <c r="F42" s="34">
        <v>38664</v>
      </c>
      <c r="G42" s="34">
        <v>38664</v>
      </c>
      <c r="H42" s="27"/>
    </row>
    <row r="43" spans="1:8" ht="31.5" x14ac:dyDescent="0.2">
      <c r="A43" s="8" t="s">
        <v>74</v>
      </c>
      <c r="B43" s="9" t="s">
        <v>548</v>
      </c>
      <c r="C43" s="36"/>
      <c r="D43" s="36">
        <v>71889.3</v>
      </c>
      <c r="E43" s="36">
        <v>63663.3</v>
      </c>
      <c r="F43" s="36">
        <v>63663.3</v>
      </c>
      <c r="G43" s="36">
        <v>63663.3</v>
      </c>
      <c r="H43" s="27"/>
    </row>
    <row r="44" spans="1:8" x14ac:dyDescent="0.2">
      <c r="A44" s="8" t="s">
        <v>75</v>
      </c>
      <c r="B44" s="9" t="s">
        <v>65</v>
      </c>
      <c r="C44" s="36"/>
      <c r="D44" s="36">
        <v>343696.4</v>
      </c>
      <c r="E44" s="36">
        <v>353628.2</v>
      </c>
      <c r="F44" s="36">
        <v>366617.2</v>
      </c>
      <c r="G44" s="36">
        <v>374152.3</v>
      </c>
      <c r="H44" s="27"/>
    </row>
    <row r="45" spans="1:8" x14ac:dyDescent="0.2">
      <c r="A45" s="8" t="s">
        <v>76</v>
      </c>
      <c r="B45" s="9" t="s">
        <v>66</v>
      </c>
      <c r="C45" s="36"/>
      <c r="D45" s="36">
        <v>44008.6</v>
      </c>
      <c r="E45" s="36">
        <v>25520.6</v>
      </c>
      <c r="F45" s="36">
        <v>25546</v>
      </c>
      <c r="G45" s="36">
        <v>25572.6</v>
      </c>
      <c r="H45" s="27"/>
    </row>
    <row r="46" spans="1:8" x14ac:dyDescent="0.2">
      <c r="A46" s="8" t="s">
        <v>77</v>
      </c>
      <c r="B46" s="9" t="s">
        <v>67</v>
      </c>
      <c r="C46" s="36"/>
      <c r="D46" s="36">
        <f>9684.8+0.1</f>
        <v>9684.9</v>
      </c>
      <c r="E46" s="36">
        <v>3260.9</v>
      </c>
      <c r="F46" s="36">
        <v>3260.9</v>
      </c>
      <c r="G46" s="36">
        <v>3260.9</v>
      </c>
      <c r="H46" s="27"/>
    </row>
    <row r="47" spans="1:8" ht="31.5" x14ac:dyDescent="0.2">
      <c r="A47" s="8" t="s">
        <v>78</v>
      </c>
      <c r="B47" s="9" t="s">
        <v>68</v>
      </c>
      <c r="C47" s="36"/>
      <c r="D47" s="36">
        <v>62610.400000000001</v>
      </c>
      <c r="E47" s="36">
        <v>27250.6</v>
      </c>
      <c r="F47" s="36">
        <v>27250.6</v>
      </c>
      <c r="G47" s="36">
        <v>27250.6</v>
      </c>
      <c r="H47" s="27"/>
    </row>
    <row r="48" spans="1:8" x14ac:dyDescent="0.2">
      <c r="A48" s="8">
        <v>5240000000</v>
      </c>
      <c r="B48" s="9" t="s">
        <v>396</v>
      </c>
      <c r="C48" s="36">
        <v>245963.2</v>
      </c>
      <c r="D48" s="36"/>
      <c r="E48" s="36"/>
      <c r="F48" s="36"/>
      <c r="G48" s="36"/>
      <c r="H48" s="27"/>
    </row>
    <row r="49" spans="1:8" ht="31.5" x14ac:dyDescent="0.2">
      <c r="A49" s="8">
        <v>5250000000</v>
      </c>
      <c r="B49" s="9" t="s">
        <v>498</v>
      </c>
      <c r="C49" s="36">
        <v>43432.4</v>
      </c>
      <c r="D49" s="36"/>
      <c r="E49" s="36"/>
      <c r="F49" s="36"/>
      <c r="G49" s="36"/>
      <c r="H49" s="27"/>
    </row>
    <row r="50" spans="1:8" ht="47.25" x14ac:dyDescent="0.2">
      <c r="A50" s="11" t="s">
        <v>478</v>
      </c>
      <c r="B50" s="10" t="s">
        <v>7</v>
      </c>
      <c r="C50" s="33">
        <f>SUM(C51:C77)</f>
        <v>19265347</v>
      </c>
      <c r="D50" s="33">
        <f>SUM(D51:D77)</f>
        <v>12517001.700000003</v>
      </c>
      <c r="E50" s="33">
        <f t="shared" ref="E50:G50" si="2">SUM(E51:E77)</f>
        <v>5479756.9000000004</v>
      </c>
      <c r="F50" s="33">
        <f t="shared" si="2"/>
        <v>2029488.5</v>
      </c>
      <c r="G50" s="33">
        <f t="shared" si="2"/>
        <v>2033943.1000000003</v>
      </c>
      <c r="H50" s="27"/>
    </row>
    <row r="51" spans="1:8" ht="31.5" x14ac:dyDescent="0.2">
      <c r="A51" s="8" t="s">
        <v>79</v>
      </c>
      <c r="B51" s="9" t="s">
        <v>85</v>
      </c>
      <c r="C51" s="36"/>
      <c r="D51" s="36">
        <v>2451638.9</v>
      </c>
      <c r="E51" s="36">
        <v>1727783</v>
      </c>
      <c r="F51" s="36"/>
      <c r="G51" s="36"/>
      <c r="H51" s="27"/>
    </row>
    <row r="52" spans="1:8" x14ac:dyDescent="0.2">
      <c r="A52" s="8" t="s">
        <v>80</v>
      </c>
      <c r="B52" s="9" t="s">
        <v>86</v>
      </c>
      <c r="C52" s="36"/>
      <c r="D52" s="36">
        <v>211021</v>
      </c>
      <c r="E52" s="36"/>
      <c r="F52" s="36"/>
      <c r="G52" s="36"/>
      <c r="H52" s="27"/>
    </row>
    <row r="53" spans="1:8" x14ac:dyDescent="0.2">
      <c r="A53" s="8" t="s">
        <v>81</v>
      </c>
      <c r="B53" s="9" t="s">
        <v>87</v>
      </c>
      <c r="C53" s="36"/>
      <c r="D53" s="36">
        <v>882719.7</v>
      </c>
      <c r="E53" s="36">
        <v>230000</v>
      </c>
      <c r="F53" s="36"/>
      <c r="G53" s="36"/>
      <c r="H53" s="27"/>
    </row>
    <row r="54" spans="1:8" x14ac:dyDescent="0.2">
      <c r="A54" s="8" t="s">
        <v>82</v>
      </c>
      <c r="B54" s="9" t="s">
        <v>88</v>
      </c>
      <c r="C54" s="36"/>
      <c r="D54" s="36">
        <v>611251.5</v>
      </c>
      <c r="E54" s="36"/>
      <c r="F54" s="36"/>
      <c r="G54" s="36"/>
      <c r="H54" s="27"/>
    </row>
    <row r="55" spans="1:8" ht="31.5" x14ac:dyDescent="0.2">
      <c r="A55" s="8" t="s">
        <v>83</v>
      </c>
      <c r="B55" s="9" t="s">
        <v>89</v>
      </c>
      <c r="C55" s="36"/>
      <c r="D55" s="36">
        <f>2422576.9+0.1</f>
        <v>2422577</v>
      </c>
      <c r="E55" s="36"/>
      <c r="F55" s="36"/>
      <c r="G55" s="36"/>
      <c r="H55" s="27"/>
    </row>
    <row r="56" spans="1:8" x14ac:dyDescent="0.2">
      <c r="A56" s="8" t="s">
        <v>84</v>
      </c>
      <c r="B56" s="9" t="s">
        <v>90</v>
      </c>
      <c r="C56" s="36"/>
      <c r="D56" s="36">
        <v>547407.4</v>
      </c>
      <c r="E56" s="36"/>
      <c r="F56" s="36"/>
      <c r="G56" s="36"/>
      <c r="H56" s="27"/>
    </row>
    <row r="57" spans="1:8" ht="31.5" x14ac:dyDescent="0.2">
      <c r="A57" s="8" t="s">
        <v>91</v>
      </c>
      <c r="B57" s="9" t="s">
        <v>100</v>
      </c>
      <c r="C57" s="36"/>
      <c r="D57" s="36">
        <v>102036</v>
      </c>
      <c r="E57" s="36">
        <v>325222.3</v>
      </c>
      <c r="F57" s="36">
        <v>39579.699999999997</v>
      </c>
      <c r="G57" s="36">
        <v>20815.3</v>
      </c>
      <c r="H57" s="27"/>
    </row>
    <row r="58" spans="1:8" ht="31.5" x14ac:dyDescent="0.2">
      <c r="A58" s="8" t="s">
        <v>92</v>
      </c>
      <c r="B58" s="9" t="s">
        <v>101</v>
      </c>
      <c r="C58" s="36"/>
      <c r="D58" s="36">
        <v>688925.2</v>
      </c>
      <c r="E58" s="36">
        <v>558144.1</v>
      </c>
      <c r="F58" s="36">
        <v>328733.3</v>
      </c>
      <c r="G58" s="36">
        <v>343894.7</v>
      </c>
      <c r="H58" s="27"/>
    </row>
    <row r="59" spans="1:8" x14ac:dyDescent="0.2">
      <c r="A59" s="8" t="s">
        <v>93</v>
      </c>
      <c r="B59" s="9" t="s">
        <v>102</v>
      </c>
      <c r="C59" s="36"/>
      <c r="D59" s="36">
        <v>60956.7</v>
      </c>
      <c r="E59" s="36">
        <v>500</v>
      </c>
      <c r="F59" s="36">
        <v>500</v>
      </c>
      <c r="G59" s="36">
        <v>500</v>
      </c>
      <c r="H59" s="27"/>
    </row>
    <row r="60" spans="1:8" ht="31.5" x14ac:dyDescent="0.2">
      <c r="A60" s="8" t="s">
        <v>94</v>
      </c>
      <c r="B60" s="9" t="s">
        <v>103</v>
      </c>
      <c r="C60" s="36"/>
      <c r="D60" s="36">
        <v>2952132</v>
      </c>
      <c r="E60" s="36">
        <v>1500000</v>
      </c>
      <c r="F60" s="36">
        <v>729783.3</v>
      </c>
      <c r="G60" s="36">
        <v>729783.3</v>
      </c>
      <c r="H60" s="27"/>
    </row>
    <row r="61" spans="1:8" ht="31.5" x14ac:dyDescent="0.2">
      <c r="A61" s="8" t="s">
        <v>95</v>
      </c>
      <c r="B61" s="9" t="s">
        <v>104</v>
      </c>
      <c r="C61" s="36"/>
      <c r="D61" s="36">
        <v>987565.8</v>
      </c>
      <c r="E61" s="36">
        <v>716119.6</v>
      </c>
      <c r="F61" s="36">
        <v>503673.7</v>
      </c>
      <c r="G61" s="36">
        <v>504511.4</v>
      </c>
      <c r="H61" s="27"/>
    </row>
    <row r="62" spans="1:8" ht="31.5" x14ac:dyDescent="0.2">
      <c r="A62" s="8" t="s">
        <v>96</v>
      </c>
      <c r="B62" s="9" t="s">
        <v>105</v>
      </c>
      <c r="C62" s="36"/>
      <c r="D62" s="36">
        <v>329580.79999999999</v>
      </c>
      <c r="E62" s="36">
        <v>47962.400000000001</v>
      </c>
      <c r="F62" s="36">
        <v>48747.8</v>
      </c>
      <c r="G62" s="36">
        <v>48185.5</v>
      </c>
      <c r="H62" s="27"/>
    </row>
    <row r="63" spans="1:8" ht="31.5" x14ac:dyDescent="0.2">
      <c r="A63" s="8" t="s">
        <v>97</v>
      </c>
      <c r="B63" s="9" t="s">
        <v>106</v>
      </c>
      <c r="C63" s="36"/>
      <c r="D63" s="36">
        <v>15253.5</v>
      </c>
      <c r="E63" s="36">
        <v>10835.8</v>
      </c>
      <c r="F63" s="36">
        <v>7500</v>
      </c>
      <c r="G63" s="36">
        <v>7720</v>
      </c>
      <c r="H63" s="27"/>
    </row>
    <row r="64" spans="1:8" ht="31.5" x14ac:dyDescent="0.2">
      <c r="A64" s="8" t="s">
        <v>98</v>
      </c>
      <c r="B64" s="9" t="s">
        <v>107</v>
      </c>
      <c r="C64" s="36"/>
      <c r="D64" s="36">
        <v>130074.8</v>
      </c>
      <c r="E64" s="36">
        <v>163255.29999999999</v>
      </c>
      <c r="F64" s="36">
        <v>163255.29999999999</v>
      </c>
      <c r="G64" s="36">
        <v>163255.29999999999</v>
      </c>
      <c r="H64" s="27"/>
    </row>
    <row r="65" spans="1:8" ht="47.25" x14ac:dyDescent="0.2">
      <c r="A65" s="8" t="s">
        <v>99</v>
      </c>
      <c r="B65" s="9" t="s">
        <v>108</v>
      </c>
      <c r="C65" s="36"/>
      <c r="D65" s="36">
        <v>594</v>
      </c>
      <c r="E65" s="36">
        <v>594</v>
      </c>
      <c r="F65" s="36">
        <v>594</v>
      </c>
      <c r="G65" s="36">
        <v>594</v>
      </c>
      <c r="H65" s="27"/>
    </row>
    <row r="66" spans="1:8" ht="31.5" x14ac:dyDescent="0.2">
      <c r="A66" s="8">
        <v>5331000000</v>
      </c>
      <c r="B66" s="9" t="s">
        <v>493</v>
      </c>
      <c r="C66" s="36"/>
      <c r="D66" s="36">
        <v>123267.4</v>
      </c>
      <c r="E66" s="36">
        <v>199340.4</v>
      </c>
      <c r="F66" s="36">
        <v>207121.4</v>
      </c>
      <c r="G66" s="36">
        <v>214683.6</v>
      </c>
      <c r="H66" s="27"/>
    </row>
    <row r="67" spans="1:8" x14ac:dyDescent="0.2">
      <c r="A67" s="8" t="s">
        <v>507</v>
      </c>
      <c r="B67" s="9" t="s">
        <v>479</v>
      </c>
      <c r="C67" s="36">
        <v>2250218.6</v>
      </c>
      <c r="D67" s="36"/>
      <c r="E67" s="36"/>
      <c r="F67" s="36"/>
      <c r="G67" s="36"/>
      <c r="H67" s="27"/>
    </row>
    <row r="68" spans="1:8" x14ac:dyDescent="0.2">
      <c r="A68" s="8" t="s">
        <v>508</v>
      </c>
      <c r="B68" s="9" t="s">
        <v>480</v>
      </c>
      <c r="C68" s="36">
        <v>158527</v>
      </c>
      <c r="D68" s="36"/>
      <c r="E68" s="36"/>
      <c r="F68" s="36"/>
      <c r="G68" s="36"/>
      <c r="H68" s="27"/>
    </row>
    <row r="69" spans="1:8" x14ac:dyDescent="0.2">
      <c r="A69" s="8" t="s">
        <v>509</v>
      </c>
      <c r="B69" s="9" t="s">
        <v>481</v>
      </c>
      <c r="C69" s="36">
        <v>59812.3</v>
      </c>
      <c r="D69" s="36"/>
      <c r="E69" s="36"/>
      <c r="F69" s="36"/>
      <c r="G69" s="36"/>
      <c r="H69" s="27"/>
    </row>
    <row r="70" spans="1:8" ht="31.5" x14ac:dyDescent="0.2">
      <c r="A70" s="8" t="s">
        <v>510</v>
      </c>
      <c r="B70" s="9" t="s">
        <v>482</v>
      </c>
      <c r="C70" s="36">
        <v>3018692.5</v>
      </c>
      <c r="D70" s="36"/>
      <c r="E70" s="36"/>
      <c r="F70" s="36"/>
      <c r="G70" s="36"/>
      <c r="H70" s="27"/>
    </row>
    <row r="71" spans="1:8" ht="31.5" x14ac:dyDescent="0.2">
      <c r="A71" s="8" t="s">
        <v>542</v>
      </c>
      <c r="B71" s="9" t="s">
        <v>483</v>
      </c>
      <c r="C71" s="36">
        <v>629361.5</v>
      </c>
      <c r="D71" s="36"/>
      <c r="E71" s="36"/>
      <c r="F71" s="36"/>
      <c r="G71" s="36"/>
      <c r="H71" s="27"/>
    </row>
    <row r="72" spans="1:8" x14ac:dyDescent="0.2">
      <c r="A72" s="8" t="s">
        <v>511</v>
      </c>
      <c r="B72" s="9" t="s">
        <v>484</v>
      </c>
      <c r="C72" s="36">
        <v>103818.7</v>
      </c>
      <c r="D72" s="36"/>
      <c r="E72" s="36"/>
      <c r="F72" s="36"/>
      <c r="G72" s="36"/>
      <c r="H72" s="27"/>
    </row>
    <row r="73" spans="1:8" ht="31.5" x14ac:dyDescent="0.2">
      <c r="A73" s="8" t="s">
        <v>512</v>
      </c>
      <c r="B73" s="9" t="s">
        <v>485</v>
      </c>
      <c r="C73" s="36">
        <v>422489.9</v>
      </c>
      <c r="D73" s="36"/>
      <c r="E73" s="36"/>
      <c r="F73" s="36"/>
      <c r="G73" s="36"/>
      <c r="H73" s="27"/>
    </row>
    <row r="74" spans="1:8" x14ac:dyDescent="0.2">
      <c r="A74" s="8" t="s">
        <v>513</v>
      </c>
      <c r="B74" s="9" t="s">
        <v>486</v>
      </c>
      <c r="C74" s="36">
        <v>1082366.8999999999</v>
      </c>
      <c r="D74" s="36"/>
      <c r="E74" s="36"/>
      <c r="F74" s="36"/>
      <c r="G74" s="36"/>
      <c r="H74" s="27"/>
    </row>
    <row r="75" spans="1:8" ht="31.5" x14ac:dyDescent="0.2">
      <c r="A75" s="8" t="s">
        <v>544</v>
      </c>
      <c r="B75" s="9" t="s">
        <v>543</v>
      </c>
      <c r="C75" s="36">
        <v>6253.8</v>
      </c>
      <c r="D75" s="36"/>
      <c r="E75" s="36"/>
      <c r="F75" s="36"/>
      <c r="G75" s="36"/>
      <c r="H75" s="27"/>
    </row>
    <row r="76" spans="1:8" x14ac:dyDescent="0.2">
      <c r="A76" s="8" t="s">
        <v>514</v>
      </c>
      <c r="B76" s="9" t="s">
        <v>487</v>
      </c>
      <c r="C76" s="36">
        <v>11530295</v>
      </c>
      <c r="D76" s="36"/>
      <c r="E76" s="36"/>
      <c r="F76" s="36"/>
      <c r="G76" s="36"/>
      <c r="H76" s="27"/>
    </row>
    <row r="77" spans="1:8" x14ac:dyDescent="0.2">
      <c r="A77" s="8" t="s">
        <v>529</v>
      </c>
      <c r="B77" s="18" t="s">
        <v>528</v>
      </c>
      <c r="C77" s="34">
        <v>3510.8</v>
      </c>
      <c r="D77" s="34"/>
      <c r="E77" s="34"/>
      <c r="F77" s="34"/>
      <c r="G77" s="34"/>
      <c r="H77" s="27"/>
    </row>
    <row r="78" spans="1:8" s="3" customFormat="1" ht="47.25" x14ac:dyDescent="0.2">
      <c r="A78" s="11" t="s">
        <v>469</v>
      </c>
      <c r="B78" s="10" t="s">
        <v>18</v>
      </c>
      <c r="C78" s="33">
        <f>SUM(C79:C95)</f>
        <v>845439.2</v>
      </c>
      <c r="D78" s="33">
        <f>SUM(D79:D95)</f>
        <v>1125816.9000000001</v>
      </c>
      <c r="E78" s="33">
        <f t="shared" ref="E78:G78" si="3">SUM(E79:E95)</f>
        <v>763563.70000000007</v>
      </c>
      <c r="F78" s="33">
        <f t="shared" si="3"/>
        <v>789881</v>
      </c>
      <c r="G78" s="33">
        <f t="shared" si="3"/>
        <v>822495.10000000009</v>
      </c>
      <c r="H78" s="27"/>
    </row>
    <row r="79" spans="1:8" s="3" customFormat="1" ht="31.5" x14ac:dyDescent="0.2">
      <c r="A79" s="20" t="s">
        <v>109</v>
      </c>
      <c r="B79" s="21" t="s">
        <v>118</v>
      </c>
      <c r="C79" s="34"/>
      <c r="D79" s="34">
        <v>4630.6000000000004</v>
      </c>
      <c r="E79" s="34">
        <v>4630.6000000000004</v>
      </c>
      <c r="F79" s="34">
        <v>4630.6000000000004</v>
      </c>
      <c r="G79" s="34">
        <v>4630.6000000000004</v>
      </c>
      <c r="H79" s="27"/>
    </row>
    <row r="80" spans="1:8" s="3" customFormat="1" x14ac:dyDescent="0.2">
      <c r="A80" s="20">
        <v>5410200000</v>
      </c>
      <c r="B80" s="21" t="s">
        <v>388</v>
      </c>
      <c r="C80" s="34"/>
      <c r="D80" s="34">
        <v>23500</v>
      </c>
      <c r="E80" s="34"/>
      <c r="F80" s="34"/>
      <c r="G80" s="34"/>
      <c r="H80" s="27"/>
    </row>
    <row r="81" spans="1:8" s="3" customFormat="1" x14ac:dyDescent="0.2">
      <c r="A81" s="20" t="s">
        <v>110</v>
      </c>
      <c r="B81" s="21" t="s">
        <v>119</v>
      </c>
      <c r="C81" s="34"/>
      <c r="D81" s="34">
        <v>387311</v>
      </c>
      <c r="E81" s="34">
        <v>29790</v>
      </c>
      <c r="F81" s="34">
        <v>29849.599999999999</v>
      </c>
      <c r="G81" s="34">
        <v>30385.8</v>
      </c>
      <c r="H81" s="27"/>
    </row>
    <row r="82" spans="1:8" s="3" customFormat="1" x14ac:dyDescent="0.2">
      <c r="A82" s="20" t="s">
        <v>111</v>
      </c>
      <c r="B82" s="21" t="s">
        <v>120</v>
      </c>
      <c r="C82" s="34"/>
      <c r="D82" s="34">
        <v>64459.1</v>
      </c>
      <c r="E82" s="34">
        <v>84607.7</v>
      </c>
      <c r="F82" s="34">
        <v>85370.5</v>
      </c>
      <c r="G82" s="34">
        <v>86126.6</v>
      </c>
      <c r="H82" s="27"/>
    </row>
    <row r="83" spans="1:8" s="3" customFormat="1" x14ac:dyDescent="0.2">
      <c r="A83" s="20" t="s">
        <v>112</v>
      </c>
      <c r="B83" s="21" t="s">
        <v>121</v>
      </c>
      <c r="C83" s="34"/>
      <c r="D83" s="34">
        <v>627481</v>
      </c>
      <c r="E83" s="34">
        <v>632849.19999999995</v>
      </c>
      <c r="F83" s="34">
        <v>666144.1</v>
      </c>
      <c r="G83" s="34">
        <v>697465.9</v>
      </c>
      <c r="H83" s="27"/>
    </row>
    <row r="84" spans="1:8" s="3" customFormat="1" x14ac:dyDescent="0.2">
      <c r="A84" s="20" t="s">
        <v>113</v>
      </c>
      <c r="B84" s="21" t="s">
        <v>122</v>
      </c>
      <c r="C84" s="34"/>
      <c r="D84" s="34">
        <v>1326</v>
      </c>
      <c r="E84" s="34">
        <v>1071</v>
      </c>
      <c r="F84" s="34">
        <v>1071</v>
      </c>
      <c r="G84" s="34">
        <v>1071</v>
      </c>
      <c r="H84" s="27"/>
    </row>
    <row r="85" spans="1:8" s="3" customFormat="1" ht="31.5" x14ac:dyDescent="0.2">
      <c r="A85" s="20" t="s">
        <v>114</v>
      </c>
      <c r="B85" s="21" t="s">
        <v>123</v>
      </c>
      <c r="C85" s="34"/>
      <c r="D85" s="34">
        <v>7500</v>
      </c>
      <c r="E85" s="34">
        <v>7800</v>
      </c>
      <c r="F85" s="34"/>
      <c r="G85" s="34"/>
      <c r="H85" s="27"/>
    </row>
    <row r="86" spans="1:8" x14ac:dyDescent="0.2">
      <c r="A86" s="8" t="s">
        <v>115</v>
      </c>
      <c r="B86" s="9" t="s">
        <v>124</v>
      </c>
      <c r="C86" s="36"/>
      <c r="D86" s="36">
        <v>2452.8000000000002</v>
      </c>
      <c r="E86" s="36">
        <v>2424.8000000000002</v>
      </c>
      <c r="F86" s="36">
        <v>2424.8000000000002</v>
      </c>
      <c r="G86" s="36">
        <v>2424.8000000000002</v>
      </c>
      <c r="H86" s="27"/>
    </row>
    <row r="87" spans="1:8" ht="31.5" x14ac:dyDescent="0.2">
      <c r="A87" s="8" t="s">
        <v>116</v>
      </c>
      <c r="B87" s="9" t="s">
        <v>125</v>
      </c>
      <c r="C87" s="36"/>
      <c r="D87" s="36">
        <v>7073.1</v>
      </c>
      <c r="E87" s="36">
        <v>323</v>
      </c>
      <c r="F87" s="36">
        <v>323</v>
      </c>
      <c r="G87" s="36">
        <v>323</v>
      </c>
      <c r="H87" s="27"/>
    </row>
    <row r="88" spans="1:8" x14ac:dyDescent="0.2">
      <c r="A88" s="8" t="s">
        <v>117</v>
      </c>
      <c r="B88" s="9" t="s">
        <v>126</v>
      </c>
      <c r="C88" s="36"/>
      <c r="D88" s="36">
        <v>83.3</v>
      </c>
      <c r="E88" s="36">
        <v>67.400000000000006</v>
      </c>
      <c r="F88" s="36">
        <v>67.400000000000006</v>
      </c>
      <c r="G88" s="36">
        <v>67.400000000000006</v>
      </c>
      <c r="H88" s="27"/>
    </row>
    <row r="89" spans="1:8" x14ac:dyDescent="0.2">
      <c r="A89" s="8" t="s">
        <v>474</v>
      </c>
      <c r="B89" s="9" t="s">
        <v>470</v>
      </c>
      <c r="C89" s="36">
        <v>826949.6</v>
      </c>
      <c r="D89" s="36"/>
      <c r="E89" s="36"/>
      <c r="F89" s="36"/>
      <c r="G89" s="36"/>
      <c r="H89" s="27"/>
    </row>
    <row r="90" spans="1:8" x14ac:dyDescent="0.2">
      <c r="A90" s="8" t="s">
        <v>475</v>
      </c>
      <c r="B90" s="9" t="s">
        <v>471</v>
      </c>
      <c r="C90" s="36">
        <v>916.5</v>
      </c>
      <c r="D90" s="36"/>
      <c r="E90" s="36"/>
      <c r="F90" s="36"/>
      <c r="G90" s="36"/>
      <c r="H90" s="27"/>
    </row>
    <row r="91" spans="1:8" ht="31.5" x14ac:dyDescent="0.2">
      <c r="A91" s="8" t="s">
        <v>476</v>
      </c>
      <c r="B91" s="9" t="s">
        <v>472</v>
      </c>
      <c r="C91" s="36">
        <v>4450</v>
      </c>
      <c r="D91" s="36"/>
      <c r="E91" s="36"/>
      <c r="F91" s="36"/>
      <c r="G91" s="36"/>
      <c r="H91" s="27"/>
    </row>
    <row r="92" spans="1:8" x14ac:dyDescent="0.2">
      <c r="A92" s="8" t="s">
        <v>531</v>
      </c>
      <c r="B92" s="18" t="s">
        <v>530</v>
      </c>
      <c r="C92" s="34">
        <v>40.6</v>
      </c>
      <c r="D92" s="34"/>
      <c r="E92" s="34"/>
      <c r="F92" s="34"/>
      <c r="G92" s="34"/>
      <c r="H92" s="27"/>
    </row>
    <row r="93" spans="1:8" x14ac:dyDescent="0.2">
      <c r="A93" s="8" t="s">
        <v>477</v>
      </c>
      <c r="B93" s="9" t="s">
        <v>473</v>
      </c>
      <c r="C93" s="36">
        <v>2047.5</v>
      </c>
      <c r="D93" s="36"/>
      <c r="E93" s="36"/>
      <c r="F93" s="36"/>
      <c r="G93" s="36"/>
      <c r="H93" s="27"/>
    </row>
    <row r="94" spans="1:8" x14ac:dyDescent="0.2">
      <c r="A94" s="8" t="s">
        <v>502</v>
      </c>
      <c r="B94" s="9" t="s">
        <v>499</v>
      </c>
      <c r="C94" s="36">
        <v>1479.9</v>
      </c>
      <c r="D94" s="36"/>
      <c r="E94" s="36"/>
      <c r="F94" s="36"/>
      <c r="G94" s="36"/>
      <c r="H94" s="27"/>
    </row>
    <row r="95" spans="1:8" ht="31.5" x14ac:dyDescent="0.2">
      <c r="A95" s="8" t="s">
        <v>501</v>
      </c>
      <c r="B95" s="9" t="s">
        <v>500</v>
      </c>
      <c r="C95" s="36">
        <v>9555.1</v>
      </c>
      <c r="D95" s="36"/>
      <c r="E95" s="36"/>
      <c r="F95" s="36"/>
      <c r="G95" s="36"/>
      <c r="H95" s="27"/>
    </row>
    <row r="96" spans="1:8" s="16" customFormat="1" ht="22.5" customHeight="1" x14ac:dyDescent="0.2">
      <c r="A96" s="7">
        <v>5500000000</v>
      </c>
      <c r="B96" s="10" t="s">
        <v>48</v>
      </c>
      <c r="C96" s="33">
        <f>SUM(C97:C131)</f>
        <v>4248138.5</v>
      </c>
      <c r="D96" s="33">
        <f>SUM(D97:D131)</f>
        <v>4338957.9000000004</v>
      </c>
      <c r="E96" s="33">
        <f t="shared" ref="E96:G96" si="4">SUM(E97:E131)</f>
        <v>3212337.5999999996</v>
      </c>
      <c r="F96" s="33">
        <f t="shared" si="4"/>
        <v>3214494.2</v>
      </c>
      <c r="G96" s="33">
        <f t="shared" si="4"/>
        <v>3226612.7</v>
      </c>
      <c r="H96" s="27"/>
    </row>
    <row r="97" spans="1:8" x14ac:dyDescent="0.2">
      <c r="A97" s="8">
        <v>5510000000</v>
      </c>
      <c r="B97" s="9" t="s">
        <v>397</v>
      </c>
      <c r="C97" s="36">
        <v>216088</v>
      </c>
      <c r="D97" s="36"/>
      <c r="E97" s="36"/>
      <c r="F97" s="36"/>
      <c r="G97" s="36"/>
      <c r="H97" s="31"/>
    </row>
    <row r="98" spans="1:8" x14ac:dyDescent="0.2">
      <c r="A98" s="8" t="s">
        <v>127</v>
      </c>
      <c r="B98" s="9" t="s">
        <v>134</v>
      </c>
      <c r="C98" s="36"/>
      <c r="D98" s="36">
        <v>30065.7</v>
      </c>
      <c r="E98" s="36"/>
      <c r="F98" s="36"/>
      <c r="G98" s="36"/>
      <c r="H98" s="27"/>
    </row>
    <row r="99" spans="1:8" x14ac:dyDescent="0.2">
      <c r="A99" s="8" t="s">
        <v>128</v>
      </c>
      <c r="B99" s="9" t="s">
        <v>135</v>
      </c>
      <c r="C99" s="36"/>
      <c r="D99" s="36">
        <v>10628.3</v>
      </c>
      <c r="E99" s="36"/>
      <c r="F99" s="36"/>
      <c r="G99" s="36"/>
      <c r="H99" s="27"/>
    </row>
    <row r="100" spans="1:8" ht="31.5" x14ac:dyDescent="0.2">
      <c r="A100" s="8" t="s">
        <v>129</v>
      </c>
      <c r="B100" s="9" t="s">
        <v>136</v>
      </c>
      <c r="C100" s="36"/>
      <c r="D100" s="36"/>
      <c r="E100" s="36"/>
      <c r="F100" s="36"/>
      <c r="G100" s="36"/>
      <c r="H100" s="27"/>
    </row>
    <row r="101" spans="1:8" x14ac:dyDescent="0.2">
      <c r="A101" s="8" t="s">
        <v>130</v>
      </c>
      <c r="B101" s="9" t="s">
        <v>137</v>
      </c>
      <c r="C101" s="36"/>
      <c r="D101" s="36">
        <v>399718.8</v>
      </c>
      <c r="E101" s="36">
        <v>57271</v>
      </c>
      <c r="F101" s="36">
        <v>57271</v>
      </c>
      <c r="G101" s="36">
        <v>57271</v>
      </c>
      <c r="H101" s="27"/>
    </row>
    <row r="102" spans="1:8" ht="31.5" x14ac:dyDescent="0.2">
      <c r="A102" s="20">
        <v>5510500000</v>
      </c>
      <c r="B102" s="18" t="s">
        <v>554</v>
      </c>
      <c r="C102" s="36"/>
      <c r="D102" s="36"/>
      <c r="E102" s="36">
        <v>9887.6</v>
      </c>
      <c r="F102" s="36"/>
      <c r="G102" s="36"/>
      <c r="H102" s="27"/>
    </row>
    <row r="103" spans="1:8" ht="31.5" x14ac:dyDescent="0.2">
      <c r="A103" s="8" t="s">
        <v>131</v>
      </c>
      <c r="B103" s="9" t="s">
        <v>138</v>
      </c>
      <c r="C103" s="36"/>
      <c r="D103" s="36">
        <v>947511</v>
      </c>
      <c r="E103" s="36">
        <v>500</v>
      </c>
      <c r="F103" s="36"/>
      <c r="G103" s="36"/>
      <c r="H103" s="27"/>
    </row>
    <row r="104" spans="1:8" ht="31.5" x14ac:dyDescent="0.2">
      <c r="A104" s="8" t="s">
        <v>132</v>
      </c>
      <c r="B104" s="9" t="s">
        <v>140</v>
      </c>
      <c r="C104" s="36"/>
      <c r="D104" s="36">
        <v>6108.2</v>
      </c>
      <c r="E104" s="36">
        <v>2200</v>
      </c>
      <c r="F104" s="36">
        <v>2200</v>
      </c>
      <c r="G104" s="36">
        <v>2200</v>
      </c>
      <c r="H104" s="27"/>
    </row>
    <row r="105" spans="1:8" ht="31.5" x14ac:dyDescent="0.2">
      <c r="A105" s="8" t="s">
        <v>133</v>
      </c>
      <c r="B105" s="9" t="s">
        <v>139</v>
      </c>
      <c r="C105" s="36"/>
      <c r="D105" s="36">
        <v>2244.9</v>
      </c>
      <c r="E105" s="36"/>
      <c r="F105" s="36"/>
      <c r="G105" s="36"/>
      <c r="H105" s="27"/>
    </row>
    <row r="106" spans="1:8" x14ac:dyDescent="0.2">
      <c r="A106" s="8">
        <v>5520000000</v>
      </c>
      <c r="B106" s="9" t="s">
        <v>398</v>
      </c>
      <c r="C106" s="36">
        <v>627812.19999999995</v>
      </c>
      <c r="D106" s="36"/>
      <c r="E106" s="36"/>
      <c r="F106" s="36"/>
      <c r="G106" s="36"/>
      <c r="H106" s="27"/>
    </row>
    <row r="107" spans="1:8" x14ac:dyDescent="0.2">
      <c r="A107" s="8">
        <v>5530000000</v>
      </c>
      <c r="B107" s="9" t="s">
        <v>399</v>
      </c>
      <c r="C107" s="36">
        <v>199402.5</v>
      </c>
      <c r="D107" s="36"/>
      <c r="E107" s="36"/>
      <c r="F107" s="36"/>
      <c r="G107" s="36"/>
      <c r="H107" s="27"/>
    </row>
    <row r="108" spans="1:8" ht="31.5" x14ac:dyDescent="0.2">
      <c r="A108" s="8" t="s">
        <v>141</v>
      </c>
      <c r="B108" s="9" t="s">
        <v>155</v>
      </c>
      <c r="C108" s="36"/>
      <c r="D108" s="36">
        <v>38305.699999999997</v>
      </c>
      <c r="E108" s="36">
        <v>38305.699999999997</v>
      </c>
      <c r="F108" s="36">
        <v>38305.699999999997</v>
      </c>
      <c r="G108" s="36">
        <v>38305.699999999997</v>
      </c>
      <c r="H108" s="27"/>
    </row>
    <row r="109" spans="1:8" ht="31.5" x14ac:dyDescent="0.2">
      <c r="A109" s="8" t="s">
        <v>142</v>
      </c>
      <c r="B109" s="9" t="s">
        <v>156</v>
      </c>
      <c r="C109" s="36"/>
      <c r="D109" s="36">
        <v>4000</v>
      </c>
      <c r="E109" s="36">
        <v>1200</v>
      </c>
      <c r="F109" s="36">
        <v>1200</v>
      </c>
      <c r="G109" s="36">
        <v>1200</v>
      </c>
      <c r="H109" s="27"/>
    </row>
    <row r="110" spans="1:8" ht="31.5" x14ac:dyDescent="0.2">
      <c r="A110" s="8" t="s">
        <v>143</v>
      </c>
      <c r="B110" s="9" t="s">
        <v>157</v>
      </c>
      <c r="C110" s="36"/>
      <c r="D110" s="36">
        <v>155051.70000000001</v>
      </c>
      <c r="E110" s="36">
        <v>136737.20000000001</v>
      </c>
      <c r="F110" s="36">
        <v>137040.4</v>
      </c>
      <c r="G110" s="36">
        <v>137307.79999999999</v>
      </c>
      <c r="H110" s="27"/>
    </row>
    <row r="111" spans="1:8" x14ac:dyDescent="0.2">
      <c r="A111" s="8" t="s">
        <v>144</v>
      </c>
      <c r="B111" s="9" t="s">
        <v>158</v>
      </c>
      <c r="C111" s="36"/>
      <c r="D111" s="36">
        <v>248458</v>
      </c>
      <c r="E111" s="36">
        <v>226139.4</v>
      </c>
      <c r="F111" s="36">
        <v>221619.1</v>
      </c>
      <c r="G111" s="36">
        <v>222131</v>
      </c>
      <c r="H111" s="27"/>
    </row>
    <row r="112" spans="1:8" x14ac:dyDescent="0.2">
      <c r="A112" s="8" t="s">
        <v>145</v>
      </c>
      <c r="B112" s="9" t="s">
        <v>159</v>
      </c>
      <c r="C112" s="36"/>
      <c r="D112" s="36">
        <v>671221.5</v>
      </c>
      <c r="E112" s="36">
        <v>774473.7</v>
      </c>
      <c r="F112" s="36">
        <v>772174.1</v>
      </c>
      <c r="G112" s="36">
        <v>773776.8</v>
      </c>
      <c r="H112" s="27"/>
    </row>
    <row r="113" spans="1:8" x14ac:dyDescent="0.2">
      <c r="A113" s="8" t="s">
        <v>146</v>
      </c>
      <c r="B113" s="9" t="s">
        <v>160</v>
      </c>
      <c r="C113" s="36"/>
      <c r="D113" s="36">
        <v>238484.4</v>
      </c>
      <c r="E113" s="36">
        <v>263617</v>
      </c>
      <c r="F113" s="36">
        <v>263983.3</v>
      </c>
      <c r="G113" s="36">
        <v>264309.40000000002</v>
      </c>
      <c r="H113" s="27"/>
    </row>
    <row r="114" spans="1:8" x14ac:dyDescent="0.2">
      <c r="A114" s="8" t="s">
        <v>147</v>
      </c>
      <c r="B114" s="9" t="s">
        <v>161</v>
      </c>
      <c r="C114" s="36"/>
      <c r="D114" s="36">
        <v>142228</v>
      </c>
      <c r="E114" s="36">
        <v>167104.70000000001</v>
      </c>
      <c r="F114" s="36">
        <v>167847.3</v>
      </c>
      <c r="G114" s="36">
        <v>168075.6</v>
      </c>
      <c r="H114" s="27"/>
    </row>
    <row r="115" spans="1:8" x14ac:dyDescent="0.2">
      <c r="A115" s="8" t="s">
        <v>148</v>
      </c>
      <c r="B115" s="9" t="s">
        <v>162</v>
      </c>
      <c r="C115" s="36"/>
      <c r="D115" s="36">
        <v>197583.6</v>
      </c>
      <c r="E115" s="36">
        <v>226998.39999999999</v>
      </c>
      <c r="F115" s="36">
        <v>227016.3</v>
      </c>
      <c r="G115" s="36">
        <v>228040.1</v>
      </c>
      <c r="H115" s="27"/>
    </row>
    <row r="116" spans="1:8" x14ac:dyDescent="0.2">
      <c r="A116" s="8" t="s">
        <v>149</v>
      </c>
      <c r="B116" s="9" t="s">
        <v>163</v>
      </c>
      <c r="C116" s="36"/>
      <c r="D116" s="36">
        <v>1171417.1000000001</v>
      </c>
      <c r="E116" s="36">
        <v>1290036.8999999999</v>
      </c>
      <c r="F116" s="36">
        <v>1307731</v>
      </c>
      <c r="G116" s="36">
        <v>1316129.3</v>
      </c>
      <c r="H116" s="27"/>
    </row>
    <row r="117" spans="1:8" ht="31.5" x14ac:dyDescent="0.2">
      <c r="A117" s="8" t="s">
        <v>150</v>
      </c>
      <c r="B117" s="9" t="s">
        <v>164</v>
      </c>
      <c r="C117" s="36"/>
      <c r="D117" s="36">
        <v>3666</v>
      </c>
      <c r="E117" s="36">
        <v>3666</v>
      </c>
      <c r="F117" s="36">
        <v>3666</v>
      </c>
      <c r="G117" s="36">
        <v>3666</v>
      </c>
      <c r="H117" s="27"/>
    </row>
    <row r="118" spans="1:8" x14ac:dyDescent="0.2">
      <c r="A118" s="8" t="s">
        <v>151</v>
      </c>
      <c r="B118" s="9" t="s">
        <v>165</v>
      </c>
      <c r="C118" s="36"/>
      <c r="D118" s="36">
        <v>5990</v>
      </c>
      <c r="E118" s="36">
        <v>5510</v>
      </c>
      <c r="F118" s="36">
        <v>5750</v>
      </c>
      <c r="G118" s="36">
        <v>5510</v>
      </c>
      <c r="H118" s="27"/>
    </row>
    <row r="119" spans="1:8" ht="31.5" x14ac:dyDescent="0.2">
      <c r="A119" s="8" t="s">
        <v>152</v>
      </c>
      <c r="B119" s="9" t="s">
        <v>166</v>
      </c>
      <c r="C119" s="36"/>
      <c r="D119" s="36">
        <v>46160</v>
      </c>
      <c r="E119" s="36"/>
      <c r="F119" s="36"/>
      <c r="G119" s="36"/>
      <c r="H119" s="27"/>
    </row>
    <row r="120" spans="1:8" ht="31.5" x14ac:dyDescent="0.2">
      <c r="A120" s="8" t="s">
        <v>153</v>
      </c>
      <c r="B120" s="9" t="s">
        <v>167</v>
      </c>
      <c r="C120" s="36"/>
      <c r="D120" s="36">
        <v>90</v>
      </c>
      <c r="E120" s="36">
        <v>90</v>
      </c>
      <c r="F120" s="36">
        <v>90</v>
      </c>
      <c r="G120" s="36">
        <v>90</v>
      </c>
      <c r="H120" s="27"/>
    </row>
    <row r="121" spans="1:8" x14ac:dyDescent="0.2">
      <c r="A121" s="8" t="s">
        <v>154</v>
      </c>
      <c r="B121" s="9" t="s">
        <v>168</v>
      </c>
      <c r="C121" s="36"/>
      <c r="D121" s="36">
        <v>20025</v>
      </c>
      <c r="E121" s="36">
        <v>8600</v>
      </c>
      <c r="F121" s="36">
        <v>8600</v>
      </c>
      <c r="G121" s="36">
        <v>8600</v>
      </c>
      <c r="H121" s="27"/>
    </row>
    <row r="122" spans="1:8" x14ac:dyDescent="0.2">
      <c r="A122" s="8">
        <v>5540000000</v>
      </c>
      <c r="B122" s="9" t="s">
        <v>400</v>
      </c>
      <c r="C122" s="36">
        <v>145196.1</v>
      </c>
      <c r="D122" s="36"/>
      <c r="E122" s="36"/>
      <c r="F122" s="36"/>
      <c r="G122" s="36"/>
      <c r="H122" s="27"/>
    </row>
    <row r="123" spans="1:8" x14ac:dyDescent="0.2">
      <c r="A123" s="8">
        <v>5550000000</v>
      </c>
      <c r="B123" s="9" t="s">
        <v>401</v>
      </c>
      <c r="C123" s="36">
        <v>1077226.8</v>
      </c>
      <c r="D123" s="36"/>
      <c r="E123" s="36"/>
      <c r="F123" s="36"/>
      <c r="G123" s="36"/>
      <c r="H123" s="27"/>
    </row>
    <row r="124" spans="1:8" x14ac:dyDescent="0.2">
      <c r="A124" s="8">
        <v>5560000000</v>
      </c>
      <c r="B124" s="9" t="s">
        <v>402</v>
      </c>
      <c r="C124" s="36">
        <v>172577.7</v>
      </c>
      <c r="D124" s="36"/>
      <c r="E124" s="36"/>
      <c r="F124" s="36"/>
      <c r="G124" s="36"/>
      <c r="H124" s="27"/>
    </row>
    <row r="125" spans="1:8" x14ac:dyDescent="0.2">
      <c r="A125" s="8">
        <v>5570000000</v>
      </c>
      <c r="B125" s="9" t="s">
        <v>403</v>
      </c>
      <c r="C125" s="36">
        <v>36634.800000000003</v>
      </c>
      <c r="D125" s="36"/>
      <c r="E125" s="36"/>
      <c r="F125" s="36"/>
      <c r="G125" s="36"/>
      <c r="H125" s="27"/>
    </row>
    <row r="126" spans="1:8" x14ac:dyDescent="0.2">
      <c r="A126" s="8">
        <v>5580000000</v>
      </c>
      <c r="B126" s="9" t="s">
        <v>404</v>
      </c>
      <c r="C126" s="36">
        <v>122975.8</v>
      </c>
      <c r="D126" s="36"/>
      <c r="E126" s="36"/>
      <c r="F126" s="36"/>
      <c r="G126" s="36"/>
      <c r="H126" s="27"/>
    </row>
    <row r="127" spans="1:8" x14ac:dyDescent="0.2">
      <c r="A127" s="8">
        <v>5590000000</v>
      </c>
      <c r="B127" s="9" t="s">
        <v>405</v>
      </c>
      <c r="C127" s="36">
        <v>6786.6</v>
      </c>
      <c r="D127" s="36"/>
      <c r="E127" s="36"/>
      <c r="F127" s="36"/>
      <c r="G127" s="36"/>
      <c r="H127" s="27"/>
    </row>
    <row r="128" spans="1:8" x14ac:dyDescent="0.2">
      <c r="A128" s="8" t="s">
        <v>503</v>
      </c>
      <c r="B128" s="9" t="s">
        <v>406</v>
      </c>
      <c r="C128" s="36">
        <v>1515394.7</v>
      </c>
      <c r="D128" s="36"/>
      <c r="E128" s="36"/>
      <c r="F128" s="36"/>
      <c r="G128" s="36"/>
      <c r="H128" s="27"/>
    </row>
    <row r="129" spans="1:8" x14ac:dyDescent="0.2">
      <c r="A129" s="8" t="s">
        <v>504</v>
      </c>
      <c r="B129" s="9" t="s">
        <v>407</v>
      </c>
      <c r="C129" s="36">
        <v>11029.5</v>
      </c>
      <c r="D129" s="36"/>
      <c r="E129" s="36"/>
      <c r="F129" s="36"/>
      <c r="G129" s="36"/>
      <c r="H129" s="27"/>
    </row>
    <row r="130" spans="1:8" x14ac:dyDescent="0.2">
      <c r="A130" s="8" t="s">
        <v>505</v>
      </c>
      <c r="B130" s="9" t="s">
        <v>408</v>
      </c>
      <c r="C130" s="36">
        <v>107923.5</v>
      </c>
      <c r="D130" s="36"/>
      <c r="E130" s="36"/>
      <c r="F130" s="36"/>
      <c r="G130" s="36"/>
      <c r="H130" s="27"/>
    </row>
    <row r="131" spans="1:8" ht="31.5" x14ac:dyDescent="0.2">
      <c r="A131" s="8" t="s">
        <v>506</v>
      </c>
      <c r="B131" s="9" t="s">
        <v>409</v>
      </c>
      <c r="C131" s="36">
        <v>9090.2999999999993</v>
      </c>
      <c r="D131" s="36"/>
      <c r="E131" s="36"/>
      <c r="F131" s="36"/>
      <c r="G131" s="36"/>
      <c r="H131" s="27"/>
    </row>
    <row r="132" spans="1:8" hidden="1" x14ac:dyDescent="0.2">
      <c r="A132" s="8"/>
      <c r="B132" s="9"/>
      <c r="C132" s="36"/>
      <c r="D132" s="36"/>
      <c r="E132" s="36"/>
      <c r="F132" s="36"/>
      <c r="G132" s="36"/>
      <c r="H132" s="27"/>
    </row>
    <row r="133" spans="1:8" hidden="1" x14ac:dyDescent="0.2">
      <c r="A133" s="8"/>
      <c r="B133" s="9"/>
      <c r="C133" s="36"/>
      <c r="D133" s="36"/>
      <c r="E133" s="36"/>
      <c r="F133" s="36"/>
      <c r="G133" s="36"/>
      <c r="H133" s="27"/>
    </row>
    <row r="134" spans="1:8" s="16" customFormat="1" ht="31.5" x14ac:dyDescent="0.2">
      <c r="A134" s="7">
        <v>5600000000</v>
      </c>
      <c r="B134" s="12" t="s">
        <v>49</v>
      </c>
      <c r="C134" s="33">
        <f>SUM(C135:C151)</f>
        <v>2998911.5</v>
      </c>
      <c r="D134" s="33">
        <f t="shared" ref="D134:G134" si="5">SUM(D135:D151)</f>
        <v>3101785.3</v>
      </c>
      <c r="E134" s="33">
        <f t="shared" si="5"/>
        <v>2163100.5999999996</v>
      </c>
      <c r="F134" s="33">
        <f t="shared" si="5"/>
        <v>2185780.2000000002</v>
      </c>
      <c r="G134" s="33">
        <f t="shared" si="5"/>
        <v>2058193.8999999997</v>
      </c>
      <c r="H134" s="27"/>
    </row>
    <row r="135" spans="1:8" x14ac:dyDescent="0.2">
      <c r="A135" s="8">
        <v>5610000000</v>
      </c>
      <c r="B135" s="9" t="s">
        <v>454</v>
      </c>
      <c r="C135" s="36">
        <v>1590814.5</v>
      </c>
      <c r="D135" s="36"/>
      <c r="E135" s="36"/>
      <c r="F135" s="36"/>
      <c r="G135" s="36"/>
      <c r="H135" s="31"/>
    </row>
    <row r="136" spans="1:8" s="3" customFormat="1" x14ac:dyDescent="0.2">
      <c r="A136" s="20" t="s">
        <v>174</v>
      </c>
      <c r="B136" s="23" t="s">
        <v>169</v>
      </c>
      <c r="C136" s="34"/>
      <c r="D136" s="34">
        <v>541633.6</v>
      </c>
      <c r="E136" s="34">
        <v>178177.2</v>
      </c>
      <c r="F136" s="34">
        <v>178177.2</v>
      </c>
      <c r="G136" s="34">
        <v>28177.200000000001</v>
      </c>
      <c r="H136" s="27"/>
    </row>
    <row r="137" spans="1:8" s="3" customFormat="1" x14ac:dyDescent="0.2">
      <c r="A137" s="20" t="s">
        <v>175</v>
      </c>
      <c r="B137" s="23" t="s">
        <v>170</v>
      </c>
      <c r="C137" s="34"/>
      <c r="D137" s="34">
        <v>9121.6</v>
      </c>
      <c r="E137" s="34"/>
      <c r="F137" s="34"/>
      <c r="G137" s="34"/>
      <c r="H137" s="27"/>
    </row>
    <row r="138" spans="1:8" s="3" customFormat="1" x14ac:dyDescent="0.2">
      <c r="A138" s="20" t="s">
        <v>176</v>
      </c>
      <c r="B138" s="23" t="s">
        <v>180</v>
      </c>
      <c r="C138" s="34"/>
      <c r="D138" s="34">
        <v>3047.7</v>
      </c>
      <c r="E138" s="34"/>
      <c r="F138" s="34"/>
      <c r="G138" s="34"/>
      <c r="H138" s="27"/>
    </row>
    <row r="139" spans="1:8" s="3" customFormat="1" x14ac:dyDescent="0.2">
      <c r="A139" s="20" t="s">
        <v>177</v>
      </c>
      <c r="B139" s="23" t="s">
        <v>171</v>
      </c>
      <c r="C139" s="34"/>
      <c r="D139" s="34">
        <v>80059.7</v>
      </c>
      <c r="E139" s="34"/>
      <c r="F139" s="34"/>
      <c r="G139" s="34"/>
      <c r="H139" s="27"/>
    </row>
    <row r="140" spans="1:8" s="3" customFormat="1" x14ac:dyDescent="0.2">
      <c r="A140" s="20" t="s">
        <v>178</v>
      </c>
      <c r="B140" s="23" t="s">
        <v>172</v>
      </c>
      <c r="C140" s="34"/>
      <c r="D140" s="34">
        <v>144225</v>
      </c>
      <c r="E140" s="34"/>
      <c r="F140" s="34"/>
      <c r="G140" s="34"/>
      <c r="H140" s="27"/>
    </row>
    <row r="141" spans="1:8" s="3" customFormat="1" x14ac:dyDescent="0.2">
      <c r="A141" s="20" t="s">
        <v>179</v>
      </c>
      <c r="B141" s="23" t="s">
        <v>173</v>
      </c>
      <c r="C141" s="34"/>
      <c r="D141" s="34">
        <v>73844.899999999994</v>
      </c>
      <c r="E141" s="34"/>
      <c r="F141" s="34"/>
      <c r="G141" s="34"/>
      <c r="H141" s="27"/>
    </row>
    <row r="142" spans="1:8" s="3" customFormat="1" x14ac:dyDescent="0.2">
      <c r="A142" s="8">
        <v>5620000000</v>
      </c>
      <c r="B142" s="9" t="s">
        <v>449</v>
      </c>
      <c r="C142" s="36">
        <v>135882.6</v>
      </c>
      <c r="D142" s="36"/>
      <c r="E142" s="36"/>
      <c r="F142" s="36"/>
      <c r="G142" s="36"/>
      <c r="H142" s="27"/>
    </row>
    <row r="143" spans="1:8" s="3" customFormat="1" x14ac:dyDescent="0.2">
      <c r="A143" s="8">
        <v>5630000000</v>
      </c>
      <c r="B143" s="9" t="s">
        <v>450</v>
      </c>
      <c r="C143" s="36">
        <v>105862.39999999999</v>
      </c>
      <c r="D143" s="36"/>
      <c r="E143" s="36"/>
      <c r="F143" s="36"/>
      <c r="G143" s="36"/>
      <c r="H143" s="27"/>
    </row>
    <row r="144" spans="1:8" s="3" customFormat="1" x14ac:dyDescent="0.2">
      <c r="A144" s="20" t="s">
        <v>181</v>
      </c>
      <c r="B144" s="23" t="s">
        <v>188</v>
      </c>
      <c r="C144" s="34"/>
      <c r="D144" s="34">
        <v>1814580.5</v>
      </c>
      <c r="E144" s="34">
        <v>1781642.2</v>
      </c>
      <c r="F144" s="34">
        <v>1798826.2</v>
      </c>
      <c r="G144" s="34">
        <v>1815175.4</v>
      </c>
      <c r="H144" s="27"/>
    </row>
    <row r="145" spans="1:8" s="3" customFormat="1" x14ac:dyDescent="0.2">
      <c r="A145" s="20" t="s">
        <v>182</v>
      </c>
      <c r="B145" s="23" t="s">
        <v>189</v>
      </c>
      <c r="C145" s="34"/>
      <c r="D145" s="34">
        <v>94601.8</v>
      </c>
      <c r="E145" s="34">
        <v>112682.9</v>
      </c>
      <c r="F145" s="34">
        <v>116920.6</v>
      </c>
      <c r="G145" s="34">
        <v>121282.2</v>
      </c>
      <c r="H145" s="27"/>
    </row>
    <row r="146" spans="1:8" s="3" customFormat="1" ht="31.5" x14ac:dyDescent="0.2">
      <c r="A146" s="20" t="s">
        <v>183</v>
      </c>
      <c r="B146" s="23" t="s">
        <v>190</v>
      </c>
      <c r="C146" s="34"/>
      <c r="D146" s="34">
        <v>21662.400000000001</v>
      </c>
      <c r="E146" s="34">
        <v>19015.599999999999</v>
      </c>
      <c r="F146" s="34">
        <v>19379.7</v>
      </c>
      <c r="G146" s="34">
        <v>19325.400000000001</v>
      </c>
      <c r="H146" s="27"/>
    </row>
    <row r="147" spans="1:8" ht="47.25" x14ac:dyDescent="0.2">
      <c r="A147" s="8" t="s">
        <v>184</v>
      </c>
      <c r="B147" s="9" t="s">
        <v>191</v>
      </c>
      <c r="C147" s="36"/>
      <c r="D147" s="36">
        <v>11303.5</v>
      </c>
      <c r="E147" s="36">
        <v>9600.9</v>
      </c>
      <c r="F147" s="36">
        <v>9600.9</v>
      </c>
      <c r="G147" s="36">
        <v>9600.9</v>
      </c>
      <c r="H147" s="27"/>
    </row>
    <row r="148" spans="1:8" ht="31.5" x14ac:dyDescent="0.2">
      <c r="A148" s="8" t="s">
        <v>185</v>
      </c>
      <c r="B148" s="9" t="s">
        <v>192</v>
      </c>
      <c r="C148" s="36"/>
      <c r="D148" s="36">
        <v>17336.5</v>
      </c>
      <c r="E148" s="36">
        <v>18463.8</v>
      </c>
      <c r="F148" s="36">
        <v>18265.2</v>
      </c>
      <c r="G148" s="36">
        <v>18889.8</v>
      </c>
      <c r="H148" s="27"/>
    </row>
    <row r="149" spans="1:8" ht="31.5" x14ac:dyDescent="0.2">
      <c r="A149" s="8" t="s">
        <v>186</v>
      </c>
      <c r="B149" s="9" t="s">
        <v>193</v>
      </c>
      <c r="C149" s="36"/>
      <c r="D149" s="36">
        <v>2204.6</v>
      </c>
      <c r="E149" s="36">
        <v>2204.6</v>
      </c>
      <c r="F149" s="36">
        <v>2204.6</v>
      </c>
      <c r="G149" s="36">
        <v>2204.6</v>
      </c>
      <c r="H149" s="27"/>
    </row>
    <row r="150" spans="1:8" x14ac:dyDescent="0.2">
      <c r="A150" s="8" t="s">
        <v>187</v>
      </c>
      <c r="B150" s="9" t="s">
        <v>194</v>
      </c>
      <c r="C150" s="36"/>
      <c r="D150" s="36">
        <v>288163.5</v>
      </c>
      <c r="E150" s="36">
        <v>41313.4</v>
      </c>
      <c r="F150" s="36">
        <v>42405.8</v>
      </c>
      <c r="G150" s="36">
        <v>43538.400000000001</v>
      </c>
      <c r="H150" s="27"/>
    </row>
    <row r="151" spans="1:8" x14ac:dyDescent="0.2">
      <c r="A151" s="8">
        <v>5640000000</v>
      </c>
      <c r="B151" s="9" t="s">
        <v>455</v>
      </c>
      <c r="C151" s="36">
        <v>1166352</v>
      </c>
      <c r="D151" s="36"/>
      <c r="E151" s="36"/>
      <c r="F151" s="36"/>
      <c r="G151" s="36"/>
      <c r="H151" s="27"/>
    </row>
    <row r="152" spans="1:8" ht="47.25" x14ac:dyDescent="0.2">
      <c r="A152" s="11" t="s">
        <v>445</v>
      </c>
      <c r="B152" s="17" t="s">
        <v>5</v>
      </c>
      <c r="C152" s="33">
        <f>SUM(C153:C164)</f>
        <v>4235861.5</v>
      </c>
      <c r="D152" s="33">
        <f t="shared" ref="D152:G152" si="6">SUM(D153:D164)</f>
        <v>5377908.6000000006</v>
      </c>
      <c r="E152" s="33">
        <f t="shared" si="6"/>
        <v>2952809</v>
      </c>
      <c r="F152" s="33">
        <f t="shared" si="6"/>
        <v>2958496.0999999996</v>
      </c>
      <c r="G152" s="33">
        <f t="shared" si="6"/>
        <v>2984714.3</v>
      </c>
      <c r="H152" s="27"/>
    </row>
    <row r="153" spans="1:8" x14ac:dyDescent="0.2">
      <c r="A153" s="20" t="s">
        <v>220</v>
      </c>
      <c r="B153" s="18" t="s">
        <v>229</v>
      </c>
      <c r="C153" s="34"/>
      <c r="D153" s="34">
        <v>4019163.4</v>
      </c>
      <c r="E153" s="34">
        <v>1623246.7</v>
      </c>
      <c r="F153" s="34">
        <v>1509439.9</v>
      </c>
      <c r="G153" s="34">
        <v>1526512.1</v>
      </c>
      <c r="H153" s="27"/>
    </row>
    <row r="154" spans="1:8" x14ac:dyDescent="0.2">
      <c r="A154" s="20" t="s">
        <v>221</v>
      </c>
      <c r="B154" s="18" t="s">
        <v>230</v>
      </c>
      <c r="C154" s="34"/>
      <c r="D154" s="34">
        <f>9038.5+0.1</f>
        <v>9038.6</v>
      </c>
      <c r="E154" s="34">
        <v>1776.6</v>
      </c>
      <c r="F154" s="34">
        <v>746.3</v>
      </c>
      <c r="G154" s="34">
        <v>246.5</v>
      </c>
      <c r="H154" s="27"/>
    </row>
    <row r="155" spans="1:8" x14ac:dyDescent="0.2">
      <c r="A155" s="20" t="s">
        <v>222</v>
      </c>
      <c r="B155" s="18" t="s">
        <v>231</v>
      </c>
      <c r="C155" s="34"/>
      <c r="D155" s="34">
        <v>10000</v>
      </c>
      <c r="E155" s="34">
        <v>4943.8</v>
      </c>
      <c r="F155" s="34">
        <v>10000</v>
      </c>
      <c r="G155" s="34">
        <v>10113.6</v>
      </c>
      <c r="H155" s="27"/>
    </row>
    <row r="156" spans="1:8" x14ac:dyDescent="0.2">
      <c r="A156" s="20" t="s">
        <v>223</v>
      </c>
      <c r="B156" s="18" t="s">
        <v>232</v>
      </c>
      <c r="C156" s="34"/>
      <c r="D156" s="34">
        <v>59127.1</v>
      </c>
      <c r="E156" s="34">
        <v>62981.2</v>
      </c>
      <c r="F156" s="34">
        <v>68310.7</v>
      </c>
      <c r="G156" s="34">
        <v>69086.899999999994</v>
      </c>
      <c r="H156" s="27"/>
    </row>
    <row r="157" spans="1:8" ht="31.5" x14ac:dyDescent="0.2">
      <c r="A157" s="8" t="s">
        <v>224</v>
      </c>
      <c r="B157" s="9" t="s">
        <v>549</v>
      </c>
      <c r="C157" s="36"/>
      <c r="D157" s="36">
        <v>442814.3</v>
      </c>
      <c r="E157" s="36">
        <v>476947.6</v>
      </c>
      <c r="F157" s="36">
        <v>585967.19999999995</v>
      </c>
      <c r="G157" s="36">
        <v>592625.9</v>
      </c>
      <c r="H157" s="27"/>
    </row>
    <row r="158" spans="1:8" x14ac:dyDescent="0.2">
      <c r="A158" s="8" t="s">
        <v>225</v>
      </c>
      <c r="B158" s="9" t="s">
        <v>387</v>
      </c>
      <c r="C158" s="36"/>
      <c r="D158" s="36">
        <v>1418.1</v>
      </c>
      <c r="E158" s="36">
        <v>1125.5</v>
      </c>
      <c r="F158" s="36"/>
      <c r="G158" s="36"/>
      <c r="H158" s="27"/>
    </row>
    <row r="159" spans="1:8" x14ac:dyDescent="0.2">
      <c r="A159" s="8" t="s">
        <v>226</v>
      </c>
      <c r="B159" s="9" t="s">
        <v>206</v>
      </c>
      <c r="C159" s="36"/>
      <c r="D159" s="36">
        <v>102555.2</v>
      </c>
      <c r="E159" s="36"/>
      <c r="F159" s="36"/>
      <c r="G159" s="36"/>
      <c r="H159" s="27"/>
    </row>
    <row r="160" spans="1:8" x14ac:dyDescent="0.2">
      <c r="A160" s="8" t="s">
        <v>227</v>
      </c>
      <c r="B160" s="9" t="s">
        <v>233</v>
      </c>
      <c r="C160" s="36"/>
      <c r="D160" s="36">
        <v>17106.7</v>
      </c>
      <c r="E160" s="36"/>
      <c r="F160" s="36"/>
      <c r="G160" s="36"/>
      <c r="H160" s="27"/>
    </row>
    <row r="161" spans="1:8" ht="31.5" x14ac:dyDescent="0.2">
      <c r="A161" s="8" t="s">
        <v>228</v>
      </c>
      <c r="B161" s="9" t="s">
        <v>234</v>
      </c>
      <c r="C161" s="36"/>
      <c r="D161" s="36">
        <v>716685.2</v>
      </c>
      <c r="E161" s="36">
        <v>781787.6</v>
      </c>
      <c r="F161" s="36">
        <v>784032</v>
      </c>
      <c r="G161" s="36">
        <v>786129.3</v>
      </c>
      <c r="H161" s="27"/>
    </row>
    <row r="162" spans="1:8" ht="31.5" x14ac:dyDescent="0.2">
      <c r="A162" s="8" t="s">
        <v>451</v>
      </c>
      <c r="B162" s="9" t="s">
        <v>446</v>
      </c>
      <c r="C162" s="36">
        <v>2878471.1</v>
      </c>
      <c r="D162" s="36"/>
      <c r="E162" s="36"/>
      <c r="F162" s="36"/>
      <c r="G162" s="36"/>
      <c r="H162" s="27"/>
    </row>
    <row r="163" spans="1:8" ht="47.25" x14ac:dyDescent="0.2">
      <c r="A163" s="8" t="s">
        <v>452</v>
      </c>
      <c r="B163" s="9" t="s">
        <v>447</v>
      </c>
      <c r="C163" s="36">
        <v>568705.30000000005</v>
      </c>
      <c r="D163" s="36"/>
      <c r="E163" s="36"/>
      <c r="F163" s="36"/>
      <c r="G163" s="36"/>
      <c r="H163" s="27"/>
    </row>
    <row r="164" spans="1:8" ht="31.5" x14ac:dyDescent="0.2">
      <c r="A164" s="8" t="s">
        <v>453</v>
      </c>
      <c r="B164" s="9" t="s">
        <v>448</v>
      </c>
      <c r="C164" s="36">
        <v>788685.1</v>
      </c>
      <c r="D164" s="36"/>
      <c r="E164" s="36"/>
      <c r="F164" s="36"/>
      <c r="G164" s="36"/>
      <c r="H164" s="27"/>
    </row>
    <row r="165" spans="1:8" ht="31.5" x14ac:dyDescent="0.2">
      <c r="A165" s="7">
        <v>5800000000</v>
      </c>
      <c r="B165" s="17" t="s">
        <v>195</v>
      </c>
      <c r="C165" s="33">
        <f>SUM(C166:C184)</f>
        <v>4750391.3999999994</v>
      </c>
      <c r="D165" s="33">
        <f t="shared" ref="D165:G165" si="7">SUM(D166:D184)</f>
        <v>4623700.8000000007</v>
      </c>
      <c r="E165" s="33">
        <f t="shared" si="7"/>
        <v>1204683.8999999999</v>
      </c>
      <c r="F165" s="33">
        <f t="shared" si="7"/>
        <v>799486.6</v>
      </c>
      <c r="G165" s="33">
        <f t="shared" si="7"/>
        <v>823575</v>
      </c>
      <c r="H165" s="27"/>
    </row>
    <row r="166" spans="1:8" ht="31.5" x14ac:dyDescent="0.2">
      <c r="A166" s="8">
        <v>5810000000</v>
      </c>
      <c r="B166" s="9" t="s">
        <v>441</v>
      </c>
      <c r="C166" s="36">
        <v>1799.9</v>
      </c>
      <c r="D166" s="36"/>
      <c r="E166" s="36"/>
      <c r="F166" s="36"/>
      <c r="G166" s="36"/>
      <c r="H166" s="31"/>
    </row>
    <row r="167" spans="1:8" x14ac:dyDescent="0.2">
      <c r="A167" s="20" t="s">
        <v>196</v>
      </c>
      <c r="B167" s="18" t="s">
        <v>202</v>
      </c>
      <c r="C167" s="34"/>
      <c r="D167" s="34">
        <v>21835.8</v>
      </c>
      <c r="E167" s="34"/>
      <c r="F167" s="34"/>
      <c r="G167" s="34"/>
      <c r="H167" s="27"/>
    </row>
    <row r="168" spans="1:8" x14ac:dyDescent="0.2">
      <c r="A168" s="20" t="s">
        <v>197</v>
      </c>
      <c r="B168" s="18" t="s">
        <v>203</v>
      </c>
      <c r="C168" s="34"/>
      <c r="D168" s="34">
        <v>779214.8</v>
      </c>
      <c r="E168" s="34">
        <v>441856.9</v>
      </c>
      <c r="F168" s="34">
        <v>13300</v>
      </c>
      <c r="G168" s="34">
        <v>13300</v>
      </c>
      <c r="H168" s="27"/>
    </row>
    <row r="169" spans="1:8" x14ac:dyDescent="0.2">
      <c r="A169" s="20" t="s">
        <v>491</v>
      </c>
      <c r="B169" s="18" t="s">
        <v>490</v>
      </c>
      <c r="C169" s="34"/>
      <c r="D169" s="34">
        <v>2899652.2</v>
      </c>
      <c r="E169" s="34"/>
      <c r="F169" s="34"/>
      <c r="G169" s="34"/>
      <c r="H169" s="27"/>
    </row>
    <row r="170" spans="1:8" ht="31.5" x14ac:dyDescent="0.2">
      <c r="A170" s="20" t="s">
        <v>198</v>
      </c>
      <c r="B170" s="18" t="s">
        <v>204</v>
      </c>
      <c r="C170" s="34"/>
      <c r="D170" s="34">
        <v>11095</v>
      </c>
      <c r="E170" s="34"/>
      <c r="F170" s="34"/>
      <c r="G170" s="34"/>
      <c r="H170" s="27"/>
    </row>
    <row r="171" spans="1:8" x14ac:dyDescent="0.2">
      <c r="A171" s="20" t="s">
        <v>199</v>
      </c>
      <c r="B171" s="18" t="s">
        <v>205</v>
      </c>
      <c r="C171" s="34"/>
      <c r="D171" s="34">
        <v>28237.200000000001</v>
      </c>
      <c r="E171" s="34"/>
      <c r="F171" s="34"/>
      <c r="G171" s="34"/>
      <c r="H171" s="27"/>
    </row>
    <row r="172" spans="1:8" x14ac:dyDescent="0.2">
      <c r="A172" s="20" t="s">
        <v>200</v>
      </c>
      <c r="B172" s="18" t="s">
        <v>206</v>
      </c>
      <c r="C172" s="34"/>
      <c r="D172" s="34">
        <v>63418.9</v>
      </c>
      <c r="E172" s="34"/>
      <c r="F172" s="34"/>
      <c r="G172" s="34"/>
      <c r="H172" s="27"/>
    </row>
    <row r="173" spans="1:8" x14ac:dyDescent="0.2">
      <c r="A173" s="8" t="s">
        <v>201</v>
      </c>
      <c r="B173" s="9" t="s">
        <v>207</v>
      </c>
      <c r="C173" s="36"/>
      <c r="D173" s="36">
        <f>12822.1+0.1</f>
        <v>12822.2</v>
      </c>
      <c r="E173" s="36"/>
      <c r="F173" s="36"/>
      <c r="G173" s="36"/>
      <c r="H173" s="27"/>
    </row>
    <row r="174" spans="1:8" ht="31.5" x14ac:dyDescent="0.2">
      <c r="A174" s="8">
        <v>5820000000</v>
      </c>
      <c r="B174" s="9" t="s">
        <v>442</v>
      </c>
      <c r="C174" s="36">
        <v>3981436.1</v>
      </c>
      <c r="D174" s="36"/>
      <c r="E174" s="36"/>
      <c r="F174" s="36"/>
      <c r="G174" s="36"/>
      <c r="H174" s="27"/>
    </row>
    <row r="175" spans="1:8" x14ac:dyDescent="0.2">
      <c r="A175" s="8">
        <v>5830000000</v>
      </c>
      <c r="B175" s="9" t="s">
        <v>443</v>
      </c>
      <c r="C175" s="36">
        <v>204023.3</v>
      </c>
      <c r="D175" s="36"/>
      <c r="E175" s="36"/>
      <c r="F175" s="36"/>
      <c r="G175" s="36"/>
      <c r="H175" s="27"/>
    </row>
    <row r="176" spans="1:8" ht="31.5" x14ac:dyDescent="0.2">
      <c r="A176" s="8" t="s">
        <v>208</v>
      </c>
      <c r="B176" s="9" t="s">
        <v>214</v>
      </c>
      <c r="C176" s="36"/>
      <c r="D176" s="36">
        <v>68556.2</v>
      </c>
      <c r="E176" s="36">
        <v>63841.8</v>
      </c>
      <c r="F176" s="36">
        <v>65671.100000000006</v>
      </c>
      <c r="G176" s="36">
        <v>67567</v>
      </c>
      <c r="H176" s="27"/>
    </row>
    <row r="177" spans="1:8" ht="31.5" x14ac:dyDescent="0.2">
      <c r="A177" s="8" t="s">
        <v>209</v>
      </c>
      <c r="B177" s="9" t="s">
        <v>215</v>
      </c>
      <c r="C177" s="36"/>
      <c r="D177" s="36">
        <v>66230.8</v>
      </c>
      <c r="E177" s="36">
        <v>44744.4</v>
      </c>
      <c r="F177" s="36">
        <v>44742.1</v>
      </c>
      <c r="G177" s="36">
        <v>44741.8</v>
      </c>
      <c r="H177" s="27"/>
    </row>
    <row r="178" spans="1:8" ht="31.5" x14ac:dyDescent="0.2">
      <c r="A178" s="8" t="s">
        <v>210</v>
      </c>
      <c r="B178" s="9" t="s">
        <v>216</v>
      </c>
      <c r="C178" s="36"/>
      <c r="D178" s="36">
        <v>3160.9</v>
      </c>
      <c r="E178" s="36">
        <v>3160.9</v>
      </c>
      <c r="F178" s="36">
        <v>3160.9</v>
      </c>
      <c r="G178" s="36">
        <v>3160.9</v>
      </c>
      <c r="H178" s="27"/>
    </row>
    <row r="179" spans="1:8" ht="31.5" x14ac:dyDescent="0.2">
      <c r="A179" s="8" t="s">
        <v>211</v>
      </c>
      <c r="B179" s="9" t="s">
        <v>217</v>
      </c>
      <c r="C179" s="36"/>
      <c r="D179" s="36">
        <v>1739</v>
      </c>
      <c r="E179" s="36"/>
      <c r="F179" s="36"/>
      <c r="G179" s="36"/>
      <c r="H179" s="27"/>
    </row>
    <row r="180" spans="1:8" x14ac:dyDescent="0.2">
      <c r="A180" s="8" t="s">
        <v>212</v>
      </c>
      <c r="B180" s="9" t="s">
        <v>218</v>
      </c>
      <c r="C180" s="36"/>
      <c r="D180" s="36">
        <v>62894.5</v>
      </c>
      <c r="E180" s="36">
        <v>31020</v>
      </c>
      <c r="F180" s="36">
        <v>30420</v>
      </c>
      <c r="G180" s="36">
        <v>30420</v>
      </c>
      <c r="H180" s="27"/>
    </row>
    <row r="181" spans="1:8" ht="31.5" x14ac:dyDescent="0.2">
      <c r="A181" s="8" t="s">
        <v>213</v>
      </c>
      <c r="B181" s="9" t="s">
        <v>219</v>
      </c>
      <c r="C181" s="36"/>
      <c r="D181" s="36">
        <v>604843.30000000005</v>
      </c>
      <c r="E181" s="36">
        <v>620059.9</v>
      </c>
      <c r="F181" s="36">
        <v>642192.5</v>
      </c>
      <c r="G181" s="36">
        <v>664385.30000000005</v>
      </c>
      <c r="H181" s="27"/>
    </row>
    <row r="182" spans="1:8" ht="31.5" x14ac:dyDescent="0.2">
      <c r="A182" s="8" t="s">
        <v>492</v>
      </c>
      <c r="B182" s="9" t="s">
        <v>493</v>
      </c>
      <c r="C182" s="36"/>
      <c r="D182" s="36"/>
      <c r="E182" s="36"/>
      <c r="F182" s="36"/>
      <c r="G182" s="36"/>
      <c r="H182" s="27"/>
    </row>
    <row r="183" spans="1:8" ht="31.5" x14ac:dyDescent="0.2">
      <c r="A183" s="8">
        <v>5840000000</v>
      </c>
      <c r="B183" s="18" t="s">
        <v>532</v>
      </c>
      <c r="C183" s="34">
        <v>70</v>
      </c>
      <c r="D183" s="34"/>
      <c r="E183" s="34"/>
      <c r="F183" s="34"/>
      <c r="G183" s="34"/>
      <c r="H183" s="27"/>
    </row>
    <row r="184" spans="1:8" x14ac:dyDescent="0.2">
      <c r="A184" s="8">
        <v>5850000000</v>
      </c>
      <c r="B184" s="9" t="s">
        <v>444</v>
      </c>
      <c r="C184" s="36">
        <v>563062.1</v>
      </c>
      <c r="D184" s="36"/>
      <c r="E184" s="36"/>
      <c r="F184" s="36"/>
      <c r="G184" s="36"/>
      <c r="H184" s="27"/>
    </row>
    <row r="185" spans="1:8" s="16" customFormat="1" ht="47.25" x14ac:dyDescent="0.2">
      <c r="A185" s="11" t="s">
        <v>434</v>
      </c>
      <c r="B185" s="12" t="s">
        <v>6</v>
      </c>
      <c r="C185" s="33">
        <f>SUM(C186:C209)</f>
        <v>29889407.800000001</v>
      </c>
      <c r="D185" s="33">
        <f>SUM(D186:D209)</f>
        <v>30058402.100000001</v>
      </c>
      <c r="E185" s="33">
        <f t="shared" ref="E185:G185" si="8">SUM(E186:E209)</f>
        <v>24558935.799999997</v>
      </c>
      <c r="F185" s="33">
        <f t="shared" si="8"/>
        <v>26249613.399999999</v>
      </c>
      <c r="G185" s="33">
        <f t="shared" si="8"/>
        <v>27813087.399999999</v>
      </c>
      <c r="H185" s="27"/>
    </row>
    <row r="186" spans="1:8" x14ac:dyDescent="0.2">
      <c r="A186" s="20" t="s">
        <v>235</v>
      </c>
      <c r="B186" s="23" t="s">
        <v>256</v>
      </c>
      <c r="C186" s="34"/>
      <c r="D186" s="34">
        <v>40806.1</v>
      </c>
      <c r="E186" s="34"/>
      <c r="F186" s="34"/>
      <c r="G186" s="34"/>
      <c r="H186" s="27"/>
    </row>
    <row r="187" spans="1:8" x14ac:dyDescent="0.2">
      <c r="A187" s="20" t="s">
        <v>236</v>
      </c>
      <c r="B187" s="23" t="s">
        <v>257</v>
      </c>
      <c r="C187" s="34"/>
      <c r="D187" s="34">
        <v>95927.1</v>
      </c>
      <c r="E187" s="34"/>
      <c r="F187" s="34"/>
      <c r="G187" s="34"/>
      <c r="H187" s="27"/>
    </row>
    <row r="188" spans="1:8" x14ac:dyDescent="0.2">
      <c r="A188" s="20" t="s">
        <v>237</v>
      </c>
      <c r="B188" s="23" t="s">
        <v>258</v>
      </c>
      <c r="C188" s="34"/>
      <c r="D188" s="34">
        <v>1617167.6</v>
      </c>
      <c r="E188" s="34">
        <v>86450</v>
      </c>
      <c r="F188" s="34"/>
      <c r="G188" s="34"/>
      <c r="H188" s="27"/>
    </row>
    <row r="189" spans="1:8" x14ac:dyDescent="0.2">
      <c r="A189" s="20" t="s">
        <v>238</v>
      </c>
      <c r="B189" s="23" t="s">
        <v>259</v>
      </c>
      <c r="C189" s="34"/>
      <c r="D189" s="34">
        <v>46588.3</v>
      </c>
      <c r="E189" s="34"/>
      <c r="F189" s="34"/>
      <c r="G189" s="34"/>
      <c r="H189" s="27"/>
    </row>
    <row r="190" spans="1:8" x14ac:dyDescent="0.2">
      <c r="A190" s="20" t="s">
        <v>239</v>
      </c>
      <c r="B190" s="23" t="s">
        <v>260</v>
      </c>
      <c r="C190" s="34"/>
      <c r="D190" s="34">
        <v>154934.5</v>
      </c>
      <c r="E190" s="34"/>
      <c r="F190" s="34"/>
      <c r="G190" s="34"/>
      <c r="H190" s="27"/>
    </row>
    <row r="191" spans="1:8" x14ac:dyDescent="0.2">
      <c r="A191" s="20" t="s">
        <v>240</v>
      </c>
      <c r="B191" s="23" t="s">
        <v>261</v>
      </c>
      <c r="C191" s="34"/>
      <c r="D191" s="34">
        <v>499961.7</v>
      </c>
      <c r="E191" s="34"/>
      <c r="F191" s="34"/>
      <c r="G191" s="34"/>
      <c r="H191" s="27"/>
    </row>
    <row r="192" spans="1:8" x14ac:dyDescent="0.2">
      <c r="A192" s="20" t="s">
        <v>241</v>
      </c>
      <c r="B192" s="23" t="s">
        <v>262</v>
      </c>
      <c r="C192" s="34"/>
      <c r="D192" s="34">
        <v>757502.5</v>
      </c>
      <c r="E192" s="34"/>
      <c r="F192" s="34"/>
      <c r="G192" s="34"/>
      <c r="H192" s="27"/>
    </row>
    <row r="193" spans="1:8" ht="31.5" x14ac:dyDescent="0.2">
      <c r="A193" s="20" t="s">
        <v>242</v>
      </c>
      <c r="B193" s="23" t="s">
        <v>263</v>
      </c>
      <c r="C193" s="34"/>
      <c r="D193" s="34">
        <v>25828.7</v>
      </c>
      <c r="E193" s="34"/>
      <c r="F193" s="34"/>
      <c r="G193" s="34"/>
      <c r="H193" s="27"/>
    </row>
    <row r="194" spans="1:8" ht="31.5" x14ac:dyDescent="0.2">
      <c r="A194" s="20" t="s">
        <v>243</v>
      </c>
      <c r="B194" s="23" t="s">
        <v>264</v>
      </c>
      <c r="C194" s="34"/>
      <c r="D194" s="34">
        <v>445885.5</v>
      </c>
      <c r="E194" s="34"/>
      <c r="F194" s="34"/>
      <c r="G194" s="34"/>
      <c r="H194" s="27"/>
    </row>
    <row r="195" spans="1:8" x14ac:dyDescent="0.2">
      <c r="A195" s="20" t="s">
        <v>244</v>
      </c>
      <c r="B195" s="23" t="s">
        <v>265</v>
      </c>
      <c r="C195" s="34"/>
      <c r="D195" s="34">
        <v>1997532.1</v>
      </c>
      <c r="E195" s="34"/>
      <c r="F195" s="34"/>
      <c r="G195" s="34"/>
      <c r="H195" s="27"/>
    </row>
    <row r="196" spans="1:8" ht="31.5" x14ac:dyDescent="0.2">
      <c r="A196" s="20" t="s">
        <v>245</v>
      </c>
      <c r="B196" s="23" t="s">
        <v>56</v>
      </c>
      <c r="C196" s="34"/>
      <c r="D196" s="34">
        <v>458.2</v>
      </c>
      <c r="E196" s="34"/>
      <c r="F196" s="34"/>
      <c r="G196" s="34"/>
      <c r="H196" s="27"/>
    </row>
    <row r="197" spans="1:8" x14ac:dyDescent="0.2">
      <c r="A197" s="20" t="s">
        <v>246</v>
      </c>
      <c r="B197" s="23" t="s">
        <v>266</v>
      </c>
      <c r="C197" s="34"/>
      <c r="D197" s="34">
        <v>39104.800000000003</v>
      </c>
      <c r="E197" s="34"/>
      <c r="F197" s="34"/>
      <c r="G197" s="34"/>
      <c r="H197" s="27"/>
    </row>
    <row r="198" spans="1:8" x14ac:dyDescent="0.2">
      <c r="A198" s="20" t="s">
        <v>247</v>
      </c>
      <c r="B198" s="23" t="s">
        <v>267</v>
      </c>
      <c r="C198" s="34"/>
      <c r="D198" s="34">
        <v>460915.9</v>
      </c>
      <c r="E198" s="34">
        <v>500793.5</v>
      </c>
      <c r="F198" s="34">
        <v>520180.5</v>
      </c>
      <c r="G198" s="34">
        <v>540315.5</v>
      </c>
      <c r="H198" s="27"/>
    </row>
    <row r="199" spans="1:8" x14ac:dyDescent="0.2">
      <c r="A199" s="20" t="s">
        <v>248</v>
      </c>
      <c r="B199" s="23" t="s">
        <v>268</v>
      </c>
      <c r="C199" s="34"/>
      <c r="D199" s="34">
        <v>18224647.199999999</v>
      </c>
      <c r="E199" s="34">
        <v>19613452.899999999</v>
      </c>
      <c r="F199" s="34">
        <v>21113369.100000001</v>
      </c>
      <c r="G199" s="34">
        <v>22492107.300000001</v>
      </c>
      <c r="H199" s="27"/>
    </row>
    <row r="200" spans="1:8" ht="31.5" x14ac:dyDescent="0.2">
      <c r="A200" s="20" t="s">
        <v>249</v>
      </c>
      <c r="B200" s="23" t="s">
        <v>269</v>
      </c>
      <c r="C200" s="34"/>
      <c r="D200" s="34">
        <v>143501</v>
      </c>
      <c r="E200" s="34">
        <v>83790.399999999994</v>
      </c>
      <c r="F200" s="34">
        <v>83790.399999999994</v>
      </c>
      <c r="G200" s="34">
        <v>83790.399999999994</v>
      </c>
      <c r="H200" s="27"/>
    </row>
    <row r="201" spans="1:8" x14ac:dyDescent="0.2">
      <c r="A201" s="20" t="s">
        <v>250</v>
      </c>
      <c r="B201" s="23" t="s">
        <v>270</v>
      </c>
      <c r="C201" s="34"/>
      <c r="D201" s="34">
        <v>235296.6</v>
      </c>
      <c r="E201" s="34">
        <v>82341.100000000006</v>
      </c>
      <c r="F201" s="34">
        <v>82341.100000000006</v>
      </c>
      <c r="G201" s="34">
        <v>82341.100000000006</v>
      </c>
      <c r="H201" s="27"/>
    </row>
    <row r="202" spans="1:8" x14ac:dyDescent="0.2">
      <c r="A202" s="20" t="s">
        <v>251</v>
      </c>
      <c r="B202" s="23" t="s">
        <v>271</v>
      </c>
      <c r="C202" s="34"/>
      <c r="D202" s="34">
        <v>83565.3</v>
      </c>
      <c r="E202" s="34">
        <v>1000</v>
      </c>
      <c r="F202" s="34">
        <v>1000</v>
      </c>
      <c r="G202" s="34">
        <v>1000</v>
      </c>
      <c r="H202" s="27"/>
    </row>
    <row r="203" spans="1:8" ht="31.5" x14ac:dyDescent="0.2">
      <c r="A203" s="20" t="s">
        <v>252</v>
      </c>
      <c r="B203" s="23" t="s">
        <v>272</v>
      </c>
      <c r="C203" s="34"/>
      <c r="D203" s="34">
        <v>3648800.1</v>
      </c>
      <c r="E203" s="34">
        <v>2982508</v>
      </c>
      <c r="F203" s="34">
        <v>3414577.9</v>
      </c>
      <c r="G203" s="34">
        <v>3570936.2</v>
      </c>
      <c r="H203" s="27"/>
    </row>
    <row r="204" spans="1:8" x14ac:dyDescent="0.2">
      <c r="A204" s="20" t="s">
        <v>253</v>
      </c>
      <c r="B204" s="23" t="s">
        <v>273</v>
      </c>
      <c r="C204" s="34"/>
      <c r="D204" s="34">
        <v>1395323.4</v>
      </c>
      <c r="E204" s="34">
        <v>1057259</v>
      </c>
      <c r="F204" s="34">
        <v>881270</v>
      </c>
      <c r="G204" s="34">
        <v>887176.5</v>
      </c>
      <c r="H204" s="27"/>
    </row>
    <row r="205" spans="1:8" x14ac:dyDescent="0.2">
      <c r="A205" s="20" t="s">
        <v>254</v>
      </c>
      <c r="B205" s="23" t="s">
        <v>274</v>
      </c>
      <c r="C205" s="34"/>
      <c r="D205" s="34">
        <v>3346.9</v>
      </c>
      <c r="E205" s="34">
        <v>3354.4</v>
      </c>
      <c r="F205" s="34">
        <v>3354.4</v>
      </c>
      <c r="G205" s="34">
        <v>3354.4</v>
      </c>
      <c r="H205" s="27"/>
    </row>
    <row r="206" spans="1:8" ht="31.5" x14ac:dyDescent="0.2">
      <c r="A206" s="8" t="s">
        <v>255</v>
      </c>
      <c r="B206" s="9" t="s">
        <v>275</v>
      </c>
      <c r="C206" s="36"/>
      <c r="D206" s="36">
        <v>141308.6</v>
      </c>
      <c r="E206" s="36">
        <v>147986.5</v>
      </c>
      <c r="F206" s="36">
        <v>149730</v>
      </c>
      <c r="G206" s="36">
        <v>152066</v>
      </c>
      <c r="H206" s="27"/>
    </row>
    <row r="207" spans="1:8" ht="31.5" x14ac:dyDescent="0.2">
      <c r="A207" s="8" t="s">
        <v>438</v>
      </c>
      <c r="B207" s="9" t="s">
        <v>435</v>
      </c>
      <c r="C207" s="36">
        <v>28959488.300000001</v>
      </c>
      <c r="D207" s="36"/>
      <c r="E207" s="36"/>
      <c r="F207" s="36"/>
      <c r="G207" s="36"/>
      <c r="H207" s="27"/>
    </row>
    <row r="208" spans="1:8" ht="22.5" customHeight="1" x14ac:dyDescent="0.2">
      <c r="A208" s="8" t="s">
        <v>439</v>
      </c>
      <c r="B208" s="9" t="s">
        <v>436</v>
      </c>
      <c r="C208" s="36">
        <v>407899.2</v>
      </c>
      <c r="D208" s="36"/>
      <c r="E208" s="36"/>
      <c r="F208" s="36"/>
      <c r="G208" s="36"/>
      <c r="H208" s="27"/>
    </row>
    <row r="209" spans="1:8" ht="21" customHeight="1" x14ac:dyDescent="0.2">
      <c r="A209" s="8" t="s">
        <v>440</v>
      </c>
      <c r="B209" s="9" t="s">
        <v>437</v>
      </c>
      <c r="C209" s="36">
        <v>522020.3</v>
      </c>
      <c r="D209" s="36"/>
      <c r="E209" s="36"/>
      <c r="F209" s="36"/>
      <c r="G209" s="36"/>
      <c r="H209" s="27"/>
    </row>
    <row r="210" spans="1:8" s="16" customFormat="1" ht="47.25" x14ac:dyDescent="0.2">
      <c r="A210" s="11" t="s">
        <v>430</v>
      </c>
      <c r="B210" s="10" t="s">
        <v>8</v>
      </c>
      <c r="C210" s="33">
        <f>SUM(C211:C223)</f>
        <v>24922413.699999999</v>
      </c>
      <c r="D210" s="33">
        <f>SUM(D211:D223)</f>
        <v>28512402.899999995</v>
      </c>
      <c r="E210" s="33">
        <f>SUM(E211:E223)</f>
        <v>17977320.199999996</v>
      </c>
      <c r="F210" s="33">
        <f>SUM(F211:F223)</f>
        <v>23201454.100000001</v>
      </c>
      <c r="G210" s="33">
        <f>SUM(G211:G223)</f>
        <v>16129154.899999999</v>
      </c>
      <c r="H210" s="27"/>
    </row>
    <row r="211" spans="1:8" ht="21" customHeight="1" x14ac:dyDescent="0.2">
      <c r="A211" s="8" t="s">
        <v>515</v>
      </c>
      <c r="B211" s="9" t="s">
        <v>431</v>
      </c>
      <c r="C211" s="36">
        <v>4550596.2</v>
      </c>
      <c r="D211" s="36"/>
      <c r="E211" s="36"/>
      <c r="F211" s="36"/>
      <c r="G211" s="36"/>
      <c r="H211" s="31"/>
    </row>
    <row r="212" spans="1:8" ht="21" customHeight="1" x14ac:dyDescent="0.2">
      <c r="A212" s="8" t="s">
        <v>516</v>
      </c>
      <c r="B212" s="9" t="s">
        <v>432</v>
      </c>
      <c r="C212" s="36">
        <v>19819370.199999999</v>
      </c>
      <c r="D212" s="36"/>
      <c r="E212" s="36"/>
      <c r="F212" s="36"/>
      <c r="G212" s="36"/>
      <c r="H212" s="31"/>
    </row>
    <row r="213" spans="1:8" ht="20.25" customHeight="1" x14ac:dyDescent="0.2">
      <c r="A213" s="8" t="s">
        <v>517</v>
      </c>
      <c r="B213" s="9" t="s">
        <v>433</v>
      </c>
      <c r="C213" s="36">
        <v>541744.1</v>
      </c>
      <c r="D213" s="36"/>
      <c r="E213" s="36"/>
      <c r="F213" s="36"/>
      <c r="G213" s="36"/>
      <c r="H213" s="31"/>
    </row>
    <row r="214" spans="1:8" ht="20.25" customHeight="1" x14ac:dyDescent="0.2">
      <c r="A214" s="8" t="s">
        <v>519</v>
      </c>
      <c r="B214" s="9" t="s">
        <v>518</v>
      </c>
      <c r="C214" s="36">
        <v>10703.2</v>
      </c>
      <c r="D214" s="36"/>
      <c r="E214" s="36"/>
      <c r="F214" s="36"/>
      <c r="G214" s="36"/>
      <c r="H214" s="31"/>
    </row>
    <row r="215" spans="1:8" ht="31.5" x14ac:dyDescent="0.2">
      <c r="A215" s="24" t="s">
        <v>276</v>
      </c>
      <c r="B215" s="21" t="s">
        <v>282</v>
      </c>
      <c r="C215" s="34"/>
      <c r="D215" s="34">
        <v>1427825.4</v>
      </c>
      <c r="E215" s="34">
        <v>70000</v>
      </c>
      <c r="F215" s="34">
        <v>332853</v>
      </c>
      <c r="G215" s="34">
        <v>572247</v>
      </c>
      <c r="H215" s="27"/>
    </row>
    <row r="216" spans="1:8" ht="31.5" x14ac:dyDescent="0.2">
      <c r="A216" s="24" t="s">
        <v>277</v>
      </c>
      <c r="B216" s="21" t="s">
        <v>283</v>
      </c>
      <c r="C216" s="34"/>
      <c r="D216" s="34">
        <v>27600</v>
      </c>
      <c r="E216" s="34"/>
      <c r="F216" s="34"/>
      <c r="G216" s="34"/>
      <c r="H216" s="27"/>
    </row>
    <row r="217" spans="1:8" x14ac:dyDescent="0.2">
      <c r="A217" s="24" t="s">
        <v>555</v>
      </c>
      <c r="B217" s="21" t="s">
        <v>286</v>
      </c>
      <c r="C217" s="34"/>
      <c r="D217" s="34">
        <v>3106004.1</v>
      </c>
      <c r="E217" s="34">
        <v>3092777</v>
      </c>
      <c r="F217" s="34">
        <v>1331111.5</v>
      </c>
      <c r="G217" s="34">
        <v>2389735.5</v>
      </c>
      <c r="H217" s="27"/>
    </row>
    <row r="218" spans="1:8" x14ac:dyDescent="0.2">
      <c r="A218" s="24" t="s">
        <v>556</v>
      </c>
      <c r="B218" s="21" t="s">
        <v>284</v>
      </c>
      <c r="C218" s="34"/>
      <c r="D218" s="34">
        <v>7184780.9000000004</v>
      </c>
      <c r="E218" s="34">
        <v>6659138.2000000002</v>
      </c>
      <c r="F218" s="34">
        <v>13807525.9</v>
      </c>
      <c r="G218" s="34">
        <v>5291831.0999999996</v>
      </c>
      <c r="H218" s="27"/>
    </row>
    <row r="219" spans="1:8" x14ac:dyDescent="0.2">
      <c r="A219" s="24" t="s">
        <v>557</v>
      </c>
      <c r="B219" s="21" t="s">
        <v>285</v>
      </c>
      <c r="C219" s="34"/>
      <c r="D219" s="34">
        <v>96622.6</v>
      </c>
      <c r="E219" s="34">
        <v>63885.2</v>
      </c>
      <c r="F219" s="34">
        <v>243093.7</v>
      </c>
      <c r="G219" s="34"/>
      <c r="H219" s="27"/>
    </row>
    <row r="220" spans="1:8" x14ac:dyDescent="0.2">
      <c r="A220" s="24" t="s">
        <v>278</v>
      </c>
      <c r="B220" s="21" t="s">
        <v>287</v>
      </c>
      <c r="C220" s="34"/>
      <c r="D220" s="34">
        <v>714285.7</v>
      </c>
      <c r="E220" s="34"/>
      <c r="F220" s="34"/>
      <c r="G220" s="34"/>
      <c r="H220" s="27"/>
    </row>
    <row r="221" spans="1:8" ht="31.5" x14ac:dyDescent="0.2">
      <c r="A221" s="24" t="s">
        <v>279</v>
      </c>
      <c r="B221" s="21" t="s">
        <v>288</v>
      </c>
      <c r="C221" s="34"/>
      <c r="D221" s="34">
        <v>6657596.0999999996</v>
      </c>
      <c r="E221" s="34">
        <v>1489357.2</v>
      </c>
      <c r="F221" s="34">
        <v>1142064.2</v>
      </c>
      <c r="G221" s="34">
        <v>1122772.7</v>
      </c>
      <c r="H221" s="27"/>
    </row>
    <row r="222" spans="1:8" ht="31.5" x14ac:dyDescent="0.2">
      <c r="A222" s="24" t="s">
        <v>280</v>
      </c>
      <c r="B222" s="21" t="s">
        <v>289</v>
      </c>
      <c r="C222" s="34"/>
      <c r="D222" s="34">
        <v>8309754.9000000004</v>
      </c>
      <c r="E222" s="34">
        <v>5715884.0999999996</v>
      </c>
      <c r="F222" s="34">
        <v>5543795.5</v>
      </c>
      <c r="G222" s="34">
        <v>5947516</v>
      </c>
      <c r="H222" s="27"/>
    </row>
    <row r="223" spans="1:8" ht="31.5" x14ac:dyDescent="0.2">
      <c r="A223" s="8" t="s">
        <v>281</v>
      </c>
      <c r="B223" s="9" t="s">
        <v>290</v>
      </c>
      <c r="C223" s="36"/>
      <c r="D223" s="36">
        <v>987933.2</v>
      </c>
      <c r="E223" s="36">
        <v>886278.5</v>
      </c>
      <c r="F223" s="36">
        <v>801010.3</v>
      </c>
      <c r="G223" s="36">
        <v>805052.6</v>
      </c>
      <c r="H223" s="27"/>
    </row>
    <row r="224" spans="1:8" ht="47.25" x14ac:dyDescent="0.2">
      <c r="A224" s="11" t="s">
        <v>427</v>
      </c>
      <c r="B224" s="17" t="s">
        <v>9</v>
      </c>
      <c r="C224" s="33">
        <f>SUM(C225:C228)</f>
        <v>137548</v>
      </c>
      <c r="D224" s="33">
        <f t="shared" ref="D224:G224" si="9">SUM(D225:D228)</f>
        <v>123781.5</v>
      </c>
      <c r="E224" s="33">
        <f t="shared" si="9"/>
        <v>76809.2</v>
      </c>
      <c r="F224" s="33">
        <f t="shared" si="9"/>
        <v>73079.799999999988</v>
      </c>
      <c r="G224" s="33">
        <f t="shared" si="9"/>
        <v>73111.5</v>
      </c>
      <c r="H224" s="27"/>
    </row>
    <row r="225" spans="1:8" x14ac:dyDescent="0.2">
      <c r="A225" s="24" t="s">
        <v>521</v>
      </c>
      <c r="B225" s="18" t="s">
        <v>520</v>
      </c>
      <c r="C225" s="34">
        <v>40696</v>
      </c>
      <c r="D225" s="34"/>
      <c r="E225" s="34"/>
      <c r="F225" s="34"/>
      <c r="G225" s="34"/>
      <c r="H225" s="31"/>
    </row>
    <row r="226" spans="1:8" ht="47.25" x14ac:dyDescent="0.2">
      <c r="A226" s="8" t="s">
        <v>429</v>
      </c>
      <c r="B226" s="9" t="s">
        <v>428</v>
      </c>
      <c r="C226" s="36">
        <v>96852</v>
      </c>
      <c r="D226" s="36"/>
      <c r="E226" s="36"/>
      <c r="F226" s="36"/>
      <c r="G226" s="36"/>
      <c r="H226" s="31"/>
    </row>
    <row r="227" spans="1:8" x14ac:dyDescent="0.2">
      <c r="A227" s="8" t="s">
        <v>291</v>
      </c>
      <c r="B227" s="9" t="s">
        <v>293</v>
      </c>
      <c r="C227" s="36"/>
      <c r="D227" s="36">
        <v>40734.800000000003</v>
      </c>
      <c r="E227" s="36">
        <v>35856.699999999997</v>
      </c>
      <c r="F227" s="36">
        <v>35856.699999999997</v>
      </c>
      <c r="G227" s="36">
        <v>35856.699999999997</v>
      </c>
      <c r="H227" s="27"/>
    </row>
    <row r="228" spans="1:8" ht="47.25" x14ac:dyDescent="0.2">
      <c r="A228" s="8" t="s">
        <v>292</v>
      </c>
      <c r="B228" s="9" t="s">
        <v>294</v>
      </c>
      <c r="C228" s="36"/>
      <c r="D228" s="36">
        <v>83046.7</v>
      </c>
      <c r="E228" s="36">
        <v>40952.5</v>
      </c>
      <c r="F228" s="36">
        <v>37223.1</v>
      </c>
      <c r="G228" s="36">
        <v>37254.800000000003</v>
      </c>
      <c r="H228" s="27"/>
    </row>
    <row r="229" spans="1:8" s="16" customFormat="1" ht="31.5" x14ac:dyDescent="0.2">
      <c r="A229" s="7" t="s">
        <v>295</v>
      </c>
      <c r="B229" s="10" t="s">
        <v>50</v>
      </c>
      <c r="C229" s="33">
        <f>SUM(C230:C242)</f>
        <v>1515242.7</v>
      </c>
      <c r="D229" s="33">
        <f>SUM(D230:D242)</f>
        <v>2510758.6999999997</v>
      </c>
      <c r="E229" s="33">
        <f t="shared" ref="E229:G229" si="10">SUM(E230:E242)</f>
        <v>1427314.6</v>
      </c>
      <c r="F229" s="33">
        <f t="shared" si="10"/>
        <v>1001424.2</v>
      </c>
      <c r="G229" s="33">
        <f t="shared" si="10"/>
        <v>240499.3</v>
      </c>
      <c r="H229" s="27"/>
    </row>
    <row r="230" spans="1:8" x14ac:dyDescent="0.2">
      <c r="A230" s="20">
        <v>6210000000</v>
      </c>
      <c r="B230" s="21" t="s">
        <v>424</v>
      </c>
      <c r="C230" s="34">
        <v>109161.9</v>
      </c>
      <c r="D230" s="34"/>
      <c r="E230" s="34"/>
      <c r="F230" s="34"/>
      <c r="G230" s="34"/>
      <c r="H230" s="31"/>
    </row>
    <row r="231" spans="1:8" x14ac:dyDescent="0.2">
      <c r="A231" s="20" t="s">
        <v>296</v>
      </c>
      <c r="B231" s="21" t="s">
        <v>301</v>
      </c>
      <c r="C231" s="34"/>
      <c r="D231" s="34">
        <v>2033123.2</v>
      </c>
      <c r="E231" s="34">
        <v>1183153.1000000001</v>
      </c>
      <c r="F231" s="34">
        <v>815987</v>
      </c>
      <c r="G231" s="34"/>
      <c r="H231" s="27"/>
    </row>
    <row r="232" spans="1:8" x14ac:dyDescent="0.2">
      <c r="A232" s="20" t="s">
        <v>551</v>
      </c>
      <c r="B232" s="21" t="s">
        <v>552</v>
      </c>
      <c r="C232" s="34"/>
      <c r="D232" s="34"/>
      <c r="E232" s="34">
        <v>69552.7</v>
      </c>
      <c r="F232" s="34">
        <v>11000</v>
      </c>
      <c r="G232" s="34">
        <v>64900</v>
      </c>
      <c r="H232" s="27"/>
    </row>
    <row r="233" spans="1:8" x14ac:dyDescent="0.2">
      <c r="A233" s="20" t="s">
        <v>297</v>
      </c>
      <c r="B233" s="21" t="s">
        <v>302</v>
      </c>
      <c r="C233" s="34"/>
      <c r="D233" s="34">
        <v>4801.3999999999996</v>
      </c>
      <c r="E233" s="34"/>
      <c r="F233" s="34"/>
      <c r="G233" s="34"/>
      <c r="H233" s="27"/>
    </row>
    <row r="234" spans="1:8" x14ac:dyDescent="0.2">
      <c r="A234" s="20" t="s">
        <v>298</v>
      </c>
      <c r="B234" s="21" t="s">
        <v>303</v>
      </c>
      <c r="C234" s="34"/>
      <c r="D234" s="34">
        <v>23002.2</v>
      </c>
      <c r="E234" s="34"/>
      <c r="F234" s="34"/>
      <c r="G234" s="34"/>
      <c r="H234" s="27"/>
    </row>
    <row r="235" spans="1:8" x14ac:dyDescent="0.2">
      <c r="A235" s="20" t="s">
        <v>299</v>
      </c>
      <c r="B235" s="21" t="s">
        <v>304</v>
      </c>
      <c r="C235" s="34"/>
      <c r="D235" s="34">
        <v>22830.6</v>
      </c>
      <c r="E235" s="34"/>
      <c r="F235" s="34"/>
      <c r="G235" s="34"/>
      <c r="H235" s="27"/>
    </row>
    <row r="236" spans="1:8" x14ac:dyDescent="0.2">
      <c r="A236" s="20" t="s">
        <v>300</v>
      </c>
      <c r="B236" s="21" t="s">
        <v>305</v>
      </c>
      <c r="C236" s="34"/>
      <c r="D236" s="34">
        <v>9000</v>
      </c>
      <c r="E236" s="34"/>
      <c r="F236" s="34"/>
      <c r="G236" s="34"/>
      <c r="H236" s="27"/>
    </row>
    <row r="237" spans="1:8" x14ac:dyDescent="0.2">
      <c r="A237" s="20">
        <v>6220000000</v>
      </c>
      <c r="B237" s="21" t="s">
        <v>522</v>
      </c>
      <c r="C237" s="34">
        <v>590649</v>
      </c>
      <c r="D237" s="34"/>
      <c r="E237" s="34"/>
      <c r="F237" s="34"/>
      <c r="G237" s="34"/>
      <c r="H237" s="27"/>
    </row>
    <row r="238" spans="1:8" x14ac:dyDescent="0.2">
      <c r="A238" s="8">
        <v>6230000000</v>
      </c>
      <c r="B238" s="9" t="s">
        <v>425</v>
      </c>
      <c r="C238" s="34">
        <v>418478</v>
      </c>
      <c r="D238" s="34"/>
      <c r="E238" s="34"/>
      <c r="F238" s="34"/>
      <c r="G238" s="34"/>
      <c r="H238" s="27"/>
    </row>
    <row r="239" spans="1:8" ht="31.5" x14ac:dyDescent="0.2">
      <c r="A239" s="20" t="s">
        <v>306</v>
      </c>
      <c r="B239" s="21" t="s">
        <v>309</v>
      </c>
      <c r="C239" s="34"/>
      <c r="D239" s="34">
        <f>82384.7+0.1</f>
        <v>82384.800000000003</v>
      </c>
      <c r="E239" s="34">
        <v>62597.8</v>
      </c>
      <c r="F239" s="34">
        <v>62286.8</v>
      </c>
      <c r="G239" s="34">
        <v>63256.9</v>
      </c>
      <c r="H239" s="27"/>
    </row>
    <row r="240" spans="1:8" x14ac:dyDescent="0.2">
      <c r="A240" s="8" t="s">
        <v>307</v>
      </c>
      <c r="B240" s="9" t="s">
        <v>310</v>
      </c>
      <c r="C240" s="36"/>
      <c r="D240" s="36">
        <v>332816.5</v>
      </c>
      <c r="E240" s="36">
        <v>111634.5</v>
      </c>
      <c r="F240" s="36">
        <v>111771.2</v>
      </c>
      <c r="G240" s="36">
        <v>111892.9</v>
      </c>
      <c r="H240" s="27"/>
    </row>
    <row r="241" spans="1:8" ht="31.5" x14ac:dyDescent="0.2">
      <c r="A241" s="8" t="s">
        <v>308</v>
      </c>
      <c r="B241" s="9" t="s">
        <v>389</v>
      </c>
      <c r="C241" s="36"/>
      <c r="D241" s="36">
        <v>2800</v>
      </c>
      <c r="E241" s="36">
        <v>376.5</v>
      </c>
      <c r="F241" s="36">
        <v>379.2</v>
      </c>
      <c r="G241" s="36">
        <v>449.5</v>
      </c>
      <c r="H241" s="27"/>
    </row>
    <row r="242" spans="1:8" ht="31.5" x14ac:dyDescent="0.2">
      <c r="A242" s="8">
        <v>6240000000</v>
      </c>
      <c r="B242" s="9" t="s">
        <v>426</v>
      </c>
      <c r="C242" s="36">
        <v>396953.8</v>
      </c>
      <c r="D242" s="36"/>
      <c r="E242" s="36"/>
      <c r="F242" s="36"/>
      <c r="G242" s="36"/>
      <c r="H242" s="27"/>
    </row>
    <row r="243" spans="1:8" s="16" customFormat="1" ht="31.5" x14ac:dyDescent="0.2">
      <c r="A243" s="7" t="s">
        <v>311</v>
      </c>
      <c r="B243" s="10" t="s">
        <v>10</v>
      </c>
      <c r="C243" s="33">
        <f>SUM(C244:C246)</f>
        <v>110780.9</v>
      </c>
      <c r="D243" s="33">
        <f t="shared" ref="D243:G243" si="11">SUM(D244:D246)</f>
        <v>112498.1</v>
      </c>
      <c r="E243" s="33">
        <f t="shared" si="11"/>
        <v>106015.9</v>
      </c>
      <c r="F243" s="33">
        <f t="shared" si="11"/>
        <v>105065.9</v>
      </c>
      <c r="G243" s="33">
        <f t="shared" si="11"/>
        <v>105065.9</v>
      </c>
      <c r="H243" s="27"/>
    </row>
    <row r="244" spans="1:8" x14ac:dyDescent="0.2">
      <c r="A244" s="20" t="s">
        <v>312</v>
      </c>
      <c r="B244" s="21" t="s">
        <v>313</v>
      </c>
      <c r="C244" s="34"/>
      <c r="D244" s="34">
        <v>100000</v>
      </c>
      <c r="E244" s="34">
        <v>100000</v>
      </c>
      <c r="F244" s="34">
        <v>100000</v>
      </c>
      <c r="G244" s="34">
        <v>100000</v>
      </c>
      <c r="H244" s="27"/>
    </row>
    <row r="245" spans="1:8" ht="31.5" x14ac:dyDescent="0.2">
      <c r="A245" s="8">
        <v>6320000000</v>
      </c>
      <c r="B245" s="9" t="s">
        <v>423</v>
      </c>
      <c r="C245" s="36">
        <v>110780.9</v>
      </c>
      <c r="D245" s="36"/>
      <c r="E245" s="36"/>
      <c r="F245" s="36"/>
      <c r="G245" s="36"/>
      <c r="H245" s="27"/>
    </row>
    <row r="246" spans="1:8" ht="31.5" x14ac:dyDescent="0.2">
      <c r="A246" s="20" t="s">
        <v>314</v>
      </c>
      <c r="B246" s="21" t="s">
        <v>315</v>
      </c>
      <c r="C246" s="34"/>
      <c r="D246" s="34">
        <v>12498.1</v>
      </c>
      <c r="E246" s="34">
        <v>6015.9</v>
      </c>
      <c r="F246" s="34">
        <v>5065.8999999999996</v>
      </c>
      <c r="G246" s="34">
        <v>5065.8999999999996</v>
      </c>
      <c r="H246" s="27"/>
    </row>
    <row r="247" spans="1:8" s="16" customFormat="1" ht="31.5" x14ac:dyDescent="0.2">
      <c r="A247" s="7" t="s">
        <v>316</v>
      </c>
      <c r="B247" s="10" t="s">
        <v>51</v>
      </c>
      <c r="C247" s="33">
        <f>SUM(C248:C254)</f>
        <v>1413846.1</v>
      </c>
      <c r="D247" s="33">
        <f>SUM(D248:D254)</f>
        <v>1265206.7</v>
      </c>
      <c r="E247" s="33">
        <f t="shared" ref="E247:G247" si="12">SUM(E248:E254)</f>
        <v>1036768.0999999999</v>
      </c>
      <c r="F247" s="33">
        <f t="shared" si="12"/>
        <v>1074140.1000000001</v>
      </c>
      <c r="G247" s="33">
        <f t="shared" si="12"/>
        <v>1103442.5</v>
      </c>
      <c r="H247" s="27"/>
    </row>
    <row r="248" spans="1:8" s="16" customFormat="1" ht="31.5" x14ac:dyDescent="0.2">
      <c r="A248" s="20">
        <v>6410000000</v>
      </c>
      <c r="B248" s="21" t="s">
        <v>523</v>
      </c>
      <c r="C248" s="34">
        <v>935435.9</v>
      </c>
      <c r="D248" s="34"/>
      <c r="E248" s="34"/>
      <c r="F248" s="34"/>
      <c r="G248" s="34"/>
      <c r="H248" s="27"/>
    </row>
    <row r="249" spans="1:8" ht="31.5" x14ac:dyDescent="0.2">
      <c r="A249" s="8" t="s">
        <v>317</v>
      </c>
      <c r="B249" s="9" t="s">
        <v>318</v>
      </c>
      <c r="C249" s="36"/>
      <c r="D249" s="36">
        <v>104500</v>
      </c>
      <c r="E249" s="36"/>
      <c r="F249" s="36"/>
      <c r="G249" s="36"/>
      <c r="H249" s="27"/>
    </row>
    <row r="250" spans="1:8" x14ac:dyDescent="0.2">
      <c r="A250" s="8">
        <v>6420000000</v>
      </c>
      <c r="B250" s="9" t="s">
        <v>524</v>
      </c>
      <c r="C250" s="36">
        <v>270481.40000000002</v>
      </c>
      <c r="D250" s="36"/>
      <c r="E250" s="36"/>
      <c r="F250" s="36"/>
      <c r="G250" s="36"/>
      <c r="H250" s="27"/>
    </row>
    <row r="251" spans="1:8" ht="31.5" x14ac:dyDescent="0.2">
      <c r="A251" s="8">
        <v>6430000000</v>
      </c>
      <c r="B251" s="9" t="s">
        <v>525</v>
      </c>
      <c r="C251" s="36">
        <v>207928.8</v>
      </c>
      <c r="D251" s="36"/>
      <c r="E251" s="36"/>
      <c r="F251" s="36"/>
      <c r="G251" s="36"/>
      <c r="H251" s="27"/>
    </row>
    <row r="252" spans="1:8" ht="31.5" x14ac:dyDescent="0.2">
      <c r="A252" s="8" t="s">
        <v>319</v>
      </c>
      <c r="B252" s="9" t="s">
        <v>322</v>
      </c>
      <c r="C252" s="36"/>
      <c r="D252" s="36">
        <v>772175.5</v>
      </c>
      <c r="E252" s="36">
        <v>565027.1</v>
      </c>
      <c r="F252" s="36">
        <v>592788.9</v>
      </c>
      <c r="G252" s="36">
        <v>612209.6</v>
      </c>
      <c r="H252" s="27"/>
    </row>
    <row r="253" spans="1:8" ht="31.5" x14ac:dyDescent="0.2">
      <c r="A253" s="8" t="s">
        <v>320</v>
      </c>
      <c r="B253" s="9" t="s">
        <v>323</v>
      </c>
      <c r="C253" s="36"/>
      <c r="D253" s="36">
        <v>329188.7</v>
      </c>
      <c r="E253" s="36">
        <v>370195.3</v>
      </c>
      <c r="F253" s="36">
        <v>379805.5</v>
      </c>
      <c r="G253" s="36">
        <v>389687.2</v>
      </c>
      <c r="H253" s="27"/>
    </row>
    <row r="254" spans="1:8" ht="31.5" x14ac:dyDescent="0.2">
      <c r="A254" s="8" t="s">
        <v>321</v>
      </c>
      <c r="B254" s="9" t="s">
        <v>324</v>
      </c>
      <c r="C254" s="36"/>
      <c r="D254" s="36">
        <v>59342.5</v>
      </c>
      <c r="E254" s="36">
        <v>101545.7</v>
      </c>
      <c r="F254" s="36">
        <v>101545.7</v>
      </c>
      <c r="G254" s="36">
        <v>101545.7</v>
      </c>
      <c r="H254" s="27"/>
    </row>
    <row r="255" spans="1:8" s="16" customFormat="1" ht="31.5" x14ac:dyDescent="0.2">
      <c r="A255" s="7" t="s">
        <v>325</v>
      </c>
      <c r="B255" s="10" t="s">
        <v>52</v>
      </c>
      <c r="C255" s="33">
        <f>SUM(C256:C265)</f>
        <v>428108</v>
      </c>
      <c r="D255" s="33">
        <f t="shared" ref="D255:G255" si="13">SUM(D256:D265)</f>
        <v>403909.10000000003</v>
      </c>
      <c r="E255" s="33">
        <f t="shared" si="13"/>
        <v>261533.7</v>
      </c>
      <c r="F255" s="33">
        <f t="shared" si="13"/>
        <v>256833.7</v>
      </c>
      <c r="G255" s="33">
        <f t="shared" si="13"/>
        <v>256833.7</v>
      </c>
      <c r="H255" s="27"/>
    </row>
    <row r="256" spans="1:8" ht="31.5" x14ac:dyDescent="0.2">
      <c r="A256" s="8">
        <v>6510000000</v>
      </c>
      <c r="B256" s="9" t="s">
        <v>421</v>
      </c>
      <c r="C256" s="36">
        <v>110296.8</v>
      </c>
      <c r="D256" s="36"/>
      <c r="E256" s="36"/>
      <c r="F256" s="36"/>
      <c r="G256" s="36"/>
      <c r="H256" s="31"/>
    </row>
    <row r="257" spans="1:8" x14ac:dyDescent="0.2">
      <c r="A257" s="8">
        <v>6520000000</v>
      </c>
      <c r="B257" s="9" t="s">
        <v>422</v>
      </c>
      <c r="C257" s="36">
        <v>314826.3</v>
      </c>
      <c r="D257" s="36"/>
      <c r="E257" s="36"/>
      <c r="F257" s="36"/>
      <c r="G257" s="36"/>
      <c r="H257" s="31"/>
    </row>
    <row r="258" spans="1:8" ht="31.5" x14ac:dyDescent="0.2">
      <c r="A258" s="8">
        <v>6530000000</v>
      </c>
      <c r="B258" s="9" t="s">
        <v>526</v>
      </c>
      <c r="C258" s="36">
        <v>481.9</v>
      </c>
      <c r="D258" s="36"/>
      <c r="E258" s="36"/>
      <c r="F258" s="36"/>
      <c r="G258" s="36"/>
      <c r="H258" s="31"/>
    </row>
    <row r="259" spans="1:8" ht="31.5" x14ac:dyDescent="0.2">
      <c r="A259" s="8" t="s">
        <v>326</v>
      </c>
      <c r="B259" s="9" t="s">
        <v>331</v>
      </c>
      <c r="C259" s="36"/>
      <c r="D259" s="36">
        <v>89987.7</v>
      </c>
      <c r="E259" s="36">
        <v>90566.399999999994</v>
      </c>
      <c r="F259" s="36">
        <v>90566.399999999994</v>
      </c>
      <c r="G259" s="36">
        <v>90566.399999999994</v>
      </c>
      <c r="H259" s="27"/>
    </row>
    <row r="260" spans="1:8" ht="31.5" x14ac:dyDescent="0.2">
      <c r="A260" s="8" t="s">
        <v>327</v>
      </c>
      <c r="B260" s="9" t="s">
        <v>332</v>
      </c>
      <c r="C260" s="36"/>
      <c r="D260" s="36">
        <v>310205.90000000002</v>
      </c>
      <c r="E260" s="36">
        <v>168699.6</v>
      </c>
      <c r="F260" s="36">
        <v>163999.6</v>
      </c>
      <c r="G260" s="36">
        <v>163999.6</v>
      </c>
      <c r="H260" s="27"/>
    </row>
    <row r="261" spans="1:8" ht="31.5" x14ac:dyDescent="0.2">
      <c r="A261" s="8" t="s">
        <v>328</v>
      </c>
      <c r="B261" s="9" t="s">
        <v>333</v>
      </c>
      <c r="C261" s="36"/>
      <c r="D261" s="36">
        <v>530</v>
      </c>
      <c r="E261" s="36">
        <v>440</v>
      </c>
      <c r="F261" s="36">
        <v>440</v>
      </c>
      <c r="G261" s="36">
        <v>440</v>
      </c>
      <c r="H261" s="27"/>
    </row>
    <row r="262" spans="1:8" ht="31.5" x14ac:dyDescent="0.2">
      <c r="A262" s="8" t="s">
        <v>329</v>
      </c>
      <c r="B262" s="9" t="s">
        <v>334</v>
      </c>
      <c r="C262" s="36"/>
      <c r="D262" s="36">
        <v>1612</v>
      </c>
      <c r="E262" s="36">
        <v>1627.7</v>
      </c>
      <c r="F262" s="36">
        <v>1627.7</v>
      </c>
      <c r="G262" s="36">
        <v>1627.7</v>
      </c>
      <c r="H262" s="27"/>
    </row>
    <row r="263" spans="1:8" ht="31.5" x14ac:dyDescent="0.2">
      <c r="A263" s="8" t="s">
        <v>330</v>
      </c>
      <c r="B263" s="9" t="s">
        <v>335</v>
      </c>
      <c r="C263" s="36"/>
      <c r="D263" s="36">
        <v>1573.5</v>
      </c>
      <c r="E263" s="36">
        <v>200</v>
      </c>
      <c r="F263" s="36">
        <v>200</v>
      </c>
      <c r="G263" s="36">
        <v>200</v>
      </c>
      <c r="H263" s="27"/>
    </row>
    <row r="264" spans="1:8" x14ac:dyDescent="0.2">
      <c r="A264" s="8">
        <v>6540000000</v>
      </c>
      <c r="B264" s="18" t="s">
        <v>527</v>
      </c>
      <c r="C264" s="34">
        <v>440</v>
      </c>
      <c r="D264" s="34"/>
      <c r="E264" s="34"/>
      <c r="F264" s="34"/>
      <c r="G264" s="34"/>
      <c r="H264" s="27"/>
    </row>
    <row r="265" spans="1:8" x14ac:dyDescent="0.2">
      <c r="A265" s="8">
        <v>6550000000</v>
      </c>
      <c r="B265" s="18" t="s">
        <v>545</v>
      </c>
      <c r="C265" s="34">
        <v>2063</v>
      </c>
      <c r="D265" s="34"/>
      <c r="E265" s="34"/>
      <c r="F265" s="34"/>
      <c r="G265" s="34"/>
      <c r="H265" s="27"/>
    </row>
    <row r="266" spans="1:8" s="16" customFormat="1" ht="31.5" x14ac:dyDescent="0.2">
      <c r="A266" s="7" t="s">
        <v>336</v>
      </c>
      <c r="B266" s="10" t="s">
        <v>11</v>
      </c>
      <c r="C266" s="33">
        <f>SUM(C267:C285)</f>
        <v>11143723.4</v>
      </c>
      <c r="D266" s="33">
        <f>SUM(D267:D285)</f>
        <v>10257800.700000003</v>
      </c>
      <c r="E266" s="33">
        <f t="shared" ref="E266:G266" si="14">SUM(E267:E285)</f>
        <v>11073875.299999997</v>
      </c>
      <c r="F266" s="33">
        <f t="shared" si="14"/>
        <v>7625556.8000000007</v>
      </c>
      <c r="G266" s="33">
        <f t="shared" si="14"/>
        <v>6726999.2999999998</v>
      </c>
      <c r="H266" s="27"/>
    </row>
    <row r="267" spans="1:8" x14ac:dyDescent="0.2">
      <c r="A267" s="8">
        <v>6610000000</v>
      </c>
      <c r="B267" s="9" t="s">
        <v>417</v>
      </c>
      <c r="C267" s="36">
        <v>13148.6</v>
      </c>
      <c r="D267" s="36"/>
      <c r="E267" s="36"/>
      <c r="F267" s="36"/>
      <c r="G267" s="36"/>
      <c r="H267" s="31"/>
    </row>
    <row r="268" spans="1:8" x14ac:dyDescent="0.2">
      <c r="A268" s="20" t="s">
        <v>337</v>
      </c>
      <c r="B268" s="21" t="s">
        <v>340</v>
      </c>
      <c r="C268" s="34"/>
      <c r="D268" s="34">
        <v>170000</v>
      </c>
      <c r="E268" s="34">
        <v>170000</v>
      </c>
      <c r="F268" s="34">
        <v>140000</v>
      </c>
      <c r="G268" s="34">
        <v>140000</v>
      </c>
      <c r="H268" s="27"/>
    </row>
    <row r="269" spans="1:8" x14ac:dyDescent="0.2">
      <c r="A269" s="20" t="s">
        <v>338</v>
      </c>
      <c r="B269" s="21" t="s">
        <v>550</v>
      </c>
      <c r="C269" s="34"/>
      <c r="D269" s="34">
        <v>78351.7</v>
      </c>
      <c r="E269" s="34">
        <v>78500</v>
      </c>
      <c r="F269" s="34">
        <v>78500</v>
      </c>
      <c r="G269" s="34">
        <v>78500</v>
      </c>
      <c r="H269" s="27"/>
    </row>
    <row r="270" spans="1:8" x14ac:dyDescent="0.2">
      <c r="A270" s="20" t="s">
        <v>339</v>
      </c>
      <c r="B270" s="21" t="s">
        <v>341</v>
      </c>
      <c r="C270" s="34"/>
      <c r="D270" s="34">
        <v>6247.5</v>
      </c>
      <c r="E270" s="34"/>
      <c r="F270" s="34"/>
      <c r="G270" s="34"/>
      <c r="H270" s="27"/>
    </row>
    <row r="271" spans="1:8" ht="31.5" x14ac:dyDescent="0.2">
      <c r="A271" s="8">
        <v>6620000000</v>
      </c>
      <c r="B271" s="9" t="s">
        <v>418</v>
      </c>
      <c r="C271" s="36">
        <v>544903.1</v>
      </c>
      <c r="D271" s="36"/>
      <c r="E271" s="36"/>
      <c r="F271" s="36"/>
      <c r="G271" s="36"/>
      <c r="H271" s="27"/>
    </row>
    <row r="272" spans="1:8" ht="31.5" x14ac:dyDescent="0.2">
      <c r="A272" s="8">
        <v>6630000000</v>
      </c>
      <c r="B272" s="9" t="s">
        <v>546</v>
      </c>
      <c r="C272" s="36">
        <v>207.6</v>
      </c>
      <c r="D272" s="36"/>
      <c r="E272" s="36"/>
      <c r="F272" s="36"/>
      <c r="G272" s="36"/>
      <c r="H272" s="27"/>
    </row>
    <row r="273" spans="1:8" ht="47.25" x14ac:dyDescent="0.2">
      <c r="A273" s="20" t="s">
        <v>342</v>
      </c>
      <c r="B273" s="21" t="s">
        <v>351</v>
      </c>
      <c r="C273" s="34"/>
      <c r="D273" s="34">
        <v>7429009</v>
      </c>
      <c r="E273" s="34">
        <v>7869070.0999999996</v>
      </c>
      <c r="F273" s="34">
        <v>4481967.5999999996</v>
      </c>
      <c r="G273" s="34">
        <v>4375670.2</v>
      </c>
      <c r="H273" s="27"/>
    </row>
    <row r="274" spans="1:8" x14ac:dyDescent="0.2">
      <c r="A274" s="20" t="s">
        <v>343</v>
      </c>
      <c r="B274" s="21" t="s">
        <v>352</v>
      </c>
      <c r="C274" s="34"/>
      <c r="D274" s="34">
        <v>1736518.6</v>
      </c>
      <c r="E274" s="34">
        <v>2104600</v>
      </c>
      <c r="F274" s="34">
        <v>2044965</v>
      </c>
      <c r="G274" s="34">
        <v>1214362</v>
      </c>
      <c r="H274" s="27"/>
    </row>
    <row r="275" spans="1:8" ht="31.5" x14ac:dyDescent="0.2">
      <c r="A275" s="20" t="s">
        <v>344</v>
      </c>
      <c r="B275" s="21" t="s">
        <v>353</v>
      </c>
      <c r="C275" s="34"/>
      <c r="D275" s="34">
        <v>40041.300000000003</v>
      </c>
      <c r="E275" s="34">
        <v>48425.7</v>
      </c>
      <c r="F275" s="34">
        <v>54698.2</v>
      </c>
      <c r="G275" s="34">
        <v>56534.6</v>
      </c>
      <c r="H275" s="27"/>
    </row>
    <row r="276" spans="1:8" x14ac:dyDescent="0.2">
      <c r="A276" s="20" t="s">
        <v>345</v>
      </c>
      <c r="B276" s="21" t="s">
        <v>354</v>
      </c>
      <c r="C276" s="34"/>
      <c r="D276" s="34">
        <v>10000</v>
      </c>
      <c r="E276" s="34">
        <v>10000</v>
      </c>
      <c r="F276" s="34">
        <v>10000</v>
      </c>
      <c r="G276" s="34">
        <v>10000</v>
      </c>
      <c r="H276" s="27"/>
    </row>
    <row r="277" spans="1:8" ht="47.25" x14ac:dyDescent="0.2">
      <c r="A277" s="20" t="s">
        <v>346</v>
      </c>
      <c r="B277" s="21" t="s">
        <v>355</v>
      </c>
      <c r="C277" s="34"/>
      <c r="D277" s="34">
        <v>90697</v>
      </c>
      <c r="E277" s="34">
        <v>91697.7</v>
      </c>
      <c r="F277" s="34">
        <v>92887.7</v>
      </c>
      <c r="G277" s="34">
        <v>94120.8</v>
      </c>
      <c r="H277" s="27"/>
    </row>
    <row r="278" spans="1:8" ht="47.25" x14ac:dyDescent="0.2">
      <c r="A278" s="20" t="s">
        <v>347</v>
      </c>
      <c r="B278" s="21" t="s">
        <v>356</v>
      </c>
      <c r="C278" s="34"/>
      <c r="D278" s="34">
        <v>230.4</v>
      </c>
      <c r="E278" s="34">
        <v>230.4</v>
      </c>
      <c r="F278" s="34">
        <v>230.4</v>
      </c>
      <c r="G278" s="34">
        <v>230.4</v>
      </c>
      <c r="H278" s="27"/>
    </row>
    <row r="279" spans="1:8" ht="31.5" x14ac:dyDescent="0.2">
      <c r="A279" s="20" t="s">
        <v>348</v>
      </c>
      <c r="B279" s="21" t="s">
        <v>357</v>
      </c>
      <c r="C279" s="34"/>
      <c r="D279" s="34">
        <v>11751.3</v>
      </c>
      <c r="E279" s="34">
        <v>14215.7</v>
      </c>
      <c r="F279" s="34">
        <v>14215.7</v>
      </c>
      <c r="G279" s="34">
        <v>14215.7</v>
      </c>
      <c r="H279" s="27"/>
    </row>
    <row r="280" spans="1:8" ht="31.5" x14ac:dyDescent="0.2">
      <c r="A280" s="20" t="s">
        <v>349</v>
      </c>
      <c r="B280" s="21" t="s">
        <v>358</v>
      </c>
      <c r="C280" s="34"/>
      <c r="D280" s="34">
        <v>578765.1</v>
      </c>
      <c r="E280" s="34">
        <v>651952.5</v>
      </c>
      <c r="F280" s="34">
        <v>620092.19999999995</v>
      </c>
      <c r="G280" s="34">
        <v>635365.6</v>
      </c>
      <c r="H280" s="27"/>
    </row>
    <row r="281" spans="1:8" x14ac:dyDescent="0.2">
      <c r="A281" s="8" t="s">
        <v>350</v>
      </c>
      <c r="B281" s="9" t="s">
        <v>359</v>
      </c>
      <c r="C281" s="36"/>
      <c r="D281" s="36"/>
      <c r="E281" s="36"/>
      <c r="F281" s="36"/>
      <c r="G281" s="36"/>
      <c r="H281" s="27"/>
    </row>
    <row r="282" spans="1:8" ht="31.5" x14ac:dyDescent="0.2">
      <c r="A282" s="8">
        <v>6631000000</v>
      </c>
      <c r="B282" s="9" t="s">
        <v>392</v>
      </c>
      <c r="C282" s="36"/>
      <c r="D282" s="36">
        <v>105000</v>
      </c>
      <c r="E282" s="36">
        <v>34000</v>
      </c>
      <c r="F282" s="36">
        <v>88000</v>
      </c>
      <c r="G282" s="36">
        <v>108000</v>
      </c>
      <c r="H282" s="27"/>
    </row>
    <row r="283" spans="1:8" ht="31.5" x14ac:dyDescent="0.2">
      <c r="A283" s="8" t="s">
        <v>494</v>
      </c>
      <c r="B283" s="9" t="s">
        <v>495</v>
      </c>
      <c r="C283" s="36"/>
      <c r="D283" s="36">
        <v>1188.8</v>
      </c>
      <c r="E283" s="36">
        <v>1183.2</v>
      </c>
      <c r="F283" s="36"/>
      <c r="G283" s="36"/>
      <c r="H283" s="27"/>
    </row>
    <row r="284" spans="1:8" x14ac:dyDescent="0.2">
      <c r="A284" s="8">
        <v>6640000000</v>
      </c>
      <c r="B284" s="9" t="s">
        <v>419</v>
      </c>
      <c r="C284" s="36">
        <v>10425104.4</v>
      </c>
      <c r="D284" s="36"/>
      <c r="E284" s="36"/>
      <c r="F284" s="36"/>
      <c r="G284" s="36"/>
      <c r="H284" s="27"/>
    </row>
    <row r="285" spans="1:8" x14ac:dyDescent="0.2">
      <c r="A285" s="8">
        <v>6650000000</v>
      </c>
      <c r="B285" s="9" t="s">
        <v>420</v>
      </c>
      <c r="C285" s="36">
        <v>160359.70000000001</v>
      </c>
      <c r="D285" s="36"/>
      <c r="E285" s="36"/>
      <c r="F285" s="36"/>
      <c r="G285" s="36"/>
      <c r="H285" s="27"/>
    </row>
    <row r="286" spans="1:8" s="16" customFormat="1" ht="31.5" x14ac:dyDescent="0.2">
      <c r="A286" s="7" t="s">
        <v>360</v>
      </c>
      <c r="B286" s="10" t="s">
        <v>12</v>
      </c>
      <c r="C286" s="33">
        <f>SUM(C287:C291)</f>
        <v>89490.5</v>
      </c>
      <c r="D286" s="33">
        <f t="shared" ref="D286:G286" si="15">SUM(D287:D291)</f>
        <v>164479.20000000001</v>
      </c>
      <c r="E286" s="33">
        <f t="shared" si="15"/>
        <v>40918.699999999997</v>
      </c>
      <c r="F286" s="33">
        <f t="shared" si="15"/>
        <v>40918.699999999997</v>
      </c>
      <c r="G286" s="33">
        <f t="shared" si="15"/>
        <v>40918.699999999997</v>
      </c>
      <c r="H286" s="27"/>
    </row>
    <row r="287" spans="1:8" x14ac:dyDescent="0.2">
      <c r="A287" s="20" t="s">
        <v>361</v>
      </c>
      <c r="B287" s="21" t="s">
        <v>365</v>
      </c>
      <c r="C287" s="34"/>
      <c r="D287" s="34">
        <v>115774</v>
      </c>
      <c r="E287" s="34"/>
      <c r="F287" s="34"/>
      <c r="G287" s="34"/>
      <c r="H287" s="27"/>
    </row>
    <row r="288" spans="1:8" x14ac:dyDescent="0.2">
      <c r="A288" s="20" t="s">
        <v>362</v>
      </c>
      <c r="B288" s="21" t="s">
        <v>366</v>
      </c>
      <c r="C288" s="34"/>
      <c r="D288" s="34">
        <v>39826.6</v>
      </c>
      <c r="E288" s="34">
        <v>29826.6</v>
      </c>
      <c r="F288" s="34">
        <v>29826.6</v>
      </c>
      <c r="G288" s="34">
        <v>29826.6</v>
      </c>
      <c r="H288" s="27"/>
    </row>
    <row r="289" spans="1:8" ht="31.5" x14ac:dyDescent="0.2">
      <c r="A289" s="20" t="s">
        <v>363</v>
      </c>
      <c r="B289" s="21" t="s">
        <v>367</v>
      </c>
      <c r="C289" s="34"/>
      <c r="D289" s="34">
        <v>4292.1000000000004</v>
      </c>
      <c r="E289" s="34">
        <v>4292.1000000000004</v>
      </c>
      <c r="F289" s="34">
        <v>4292.1000000000004</v>
      </c>
      <c r="G289" s="34">
        <v>4292.1000000000004</v>
      </c>
      <c r="H289" s="27"/>
    </row>
    <row r="290" spans="1:8" ht="31.5" x14ac:dyDescent="0.2">
      <c r="A290" s="8" t="s">
        <v>364</v>
      </c>
      <c r="B290" s="9" t="s">
        <v>368</v>
      </c>
      <c r="C290" s="36"/>
      <c r="D290" s="36">
        <v>4586.5</v>
      </c>
      <c r="E290" s="36">
        <v>6800</v>
      </c>
      <c r="F290" s="36">
        <v>6800</v>
      </c>
      <c r="G290" s="36">
        <v>6800</v>
      </c>
      <c r="H290" s="27"/>
    </row>
    <row r="291" spans="1:8" ht="31.5" x14ac:dyDescent="0.2">
      <c r="A291" s="8">
        <v>6780000000</v>
      </c>
      <c r="B291" s="9" t="s">
        <v>416</v>
      </c>
      <c r="C291" s="36">
        <v>89490.5</v>
      </c>
      <c r="D291" s="36"/>
      <c r="E291" s="36"/>
      <c r="F291" s="36"/>
      <c r="G291" s="36"/>
      <c r="H291" s="27"/>
    </row>
    <row r="292" spans="1:8" s="16" customFormat="1" ht="31.5" x14ac:dyDescent="0.2">
      <c r="A292" s="7" t="s">
        <v>369</v>
      </c>
      <c r="B292" s="10" t="s">
        <v>13</v>
      </c>
      <c r="C292" s="33">
        <f>SUM(C293:C297)</f>
        <v>263242.8</v>
      </c>
      <c r="D292" s="33">
        <f t="shared" ref="D292:G292" si="16">SUM(D293:D297)</f>
        <v>236023.59999999998</v>
      </c>
      <c r="E292" s="33">
        <f t="shared" si="16"/>
        <v>83143.8</v>
      </c>
      <c r="F292" s="33">
        <f t="shared" si="16"/>
        <v>83911</v>
      </c>
      <c r="G292" s="33">
        <f t="shared" si="16"/>
        <v>74449.100000000006</v>
      </c>
      <c r="H292" s="27"/>
    </row>
    <row r="293" spans="1:8" x14ac:dyDescent="0.2">
      <c r="A293" s="8">
        <v>6810000000</v>
      </c>
      <c r="B293" s="9" t="s">
        <v>415</v>
      </c>
      <c r="C293" s="36">
        <v>212666.6</v>
      </c>
      <c r="D293" s="36"/>
      <c r="E293" s="36"/>
      <c r="F293" s="36"/>
      <c r="G293" s="36"/>
      <c r="H293" s="31"/>
    </row>
    <row r="294" spans="1:8" x14ac:dyDescent="0.2">
      <c r="A294" s="8" t="s">
        <v>370</v>
      </c>
      <c r="B294" s="9" t="s">
        <v>180</v>
      </c>
      <c r="C294" s="36"/>
      <c r="D294" s="36">
        <v>164519.79999999999</v>
      </c>
      <c r="E294" s="36">
        <v>11553.3</v>
      </c>
      <c r="F294" s="36">
        <v>11553.3</v>
      </c>
      <c r="G294" s="36">
        <v>11553.3</v>
      </c>
      <c r="H294" s="27"/>
    </row>
    <row r="295" spans="1:8" x14ac:dyDescent="0.2">
      <c r="A295" s="8">
        <v>6820000000</v>
      </c>
      <c r="B295" s="9" t="s">
        <v>414</v>
      </c>
      <c r="C295" s="36">
        <v>50576.2</v>
      </c>
      <c r="D295" s="36"/>
      <c r="E295" s="36"/>
      <c r="F295" s="36"/>
      <c r="G295" s="36"/>
      <c r="H295" s="27"/>
    </row>
    <row r="296" spans="1:8" x14ac:dyDescent="0.2">
      <c r="A296" s="8" t="s">
        <v>373</v>
      </c>
      <c r="B296" s="9" t="s">
        <v>371</v>
      </c>
      <c r="C296" s="36"/>
      <c r="D296" s="36">
        <v>795</v>
      </c>
      <c r="E296" s="36">
        <v>136.19999999999999</v>
      </c>
      <c r="F296" s="36">
        <v>493.8</v>
      </c>
      <c r="G296" s="36">
        <v>493.8</v>
      </c>
      <c r="H296" s="27"/>
    </row>
    <row r="297" spans="1:8" x14ac:dyDescent="0.2">
      <c r="A297" s="8" t="s">
        <v>374</v>
      </c>
      <c r="B297" s="9" t="s">
        <v>372</v>
      </c>
      <c r="C297" s="36"/>
      <c r="D297" s="36">
        <v>70708.800000000003</v>
      </c>
      <c r="E297" s="36">
        <v>71454.3</v>
      </c>
      <c r="F297" s="36">
        <v>71863.899999999994</v>
      </c>
      <c r="G297" s="36">
        <v>62402</v>
      </c>
      <c r="H297" s="27"/>
    </row>
    <row r="298" spans="1:8" s="16" customFormat="1" x14ac:dyDescent="0.2">
      <c r="A298" s="7" t="s">
        <v>375</v>
      </c>
      <c r="B298" s="10" t="s">
        <v>53</v>
      </c>
      <c r="C298" s="33">
        <f>SUM(C299:C302)</f>
        <v>1990061</v>
      </c>
      <c r="D298" s="33">
        <f t="shared" ref="D298:G298" si="17">SUM(D299:D302)</f>
        <v>4642778.0999999996</v>
      </c>
      <c r="E298" s="33">
        <f t="shared" si="17"/>
        <v>0</v>
      </c>
      <c r="F298" s="33">
        <f t="shared" si="17"/>
        <v>0</v>
      </c>
      <c r="G298" s="33">
        <f t="shared" si="17"/>
        <v>0</v>
      </c>
      <c r="H298" s="27"/>
    </row>
    <row r="299" spans="1:8" x14ac:dyDescent="0.2">
      <c r="A299" s="8">
        <v>6910000000</v>
      </c>
      <c r="B299" s="9" t="s">
        <v>412</v>
      </c>
      <c r="C299" s="36">
        <v>673779.19999999995</v>
      </c>
      <c r="D299" s="36"/>
      <c r="E299" s="36"/>
      <c r="F299" s="36"/>
      <c r="G299" s="36"/>
      <c r="H299" s="31"/>
    </row>
    <row r="300" spans="1:8" x14ac:dyDescent="0.2">
      <c r="A300" s="8" t="s">
        <v>496</v>
      </c>
      <c r="B300" s="9" t="s">
        <v>497</v>
      </c>
      <c r="C300" s="36"/>
      <c r="D300" s="36">
        <v>3806575.5</v>
      </c>
      <c r="E300" s="36"/>
      <c r="F300" s="36"/>
      <c r="G300" s="36"/>
      <c r="H300" s="31"/>
    </row>
    <row r="301" spans="1:8" x14ac:dyDescent="0.2">
      <c r="A301" s="8" t="s">
        <v>376</v>
      </c>
      <c r="B301" s="9" t="s">
        <v>377</v>
      </c>
      <c r="C301" s="36"/>
      <c r="D301" s="36">
        <v>836202.6</v>
      </c>
      <c r="E301" s="36"/>
      <c r="F301" s="36"/>
      <c r="G301" s="36"/>
      <c r="H301" s="27"/>
    </row>
    <row r="302" spans="1:8" x14ac:dyDescent="0.2">
      <c r="A302" s="8">
        <v>6920000000</v>
      </c>
      <c r="B302" s="9" t="s">
        <v>413</v>
      </c>
      <c r="C302" s="36">
        <v>1316281.8</v>
      </c>
      <c r="D302" s="36"/>
      <c r="E302" s="36"/>
      <c r="F302" s="36"/>
      <c r="G302" s="36"/>
      <c r="H302" s="27"/>
    </row>
    <row r="303" spans="1:8" s="16" customFormat="1" ht="22.5" customHeight="1" x14ac:dyDescent="0.2">
      <c r="A303" s="7" t="s">
        <v>378</v>
      </c>
      <c r="B303" s="10" t="s">
        <v>14</v>
      </c>
      <c r="C303" s="33">
        <f>SUM(C304:C311)</f>
        <v>435850.80000000005</v>
      </c>
      <c r="D303" s="33">
        <f>SUM(D304:D311)</f>
        <v>1388565.1</v>
      </c>
      <c r="E303" s="33">
        <f t="shared" ref="E303:G303" si="18">SUM(E304:E311)</f>
        <v>603382.29999999993</v>
      </c>
      <c r="F303" s="33">
        <f t="shared" si="18"/>
        <v>570653.30000000005</v>
      </c>
      <c r="G303" s="33">
        <f t="shared" si="18"/>
        <v>109033</v>
      </c>
      <c r="H303" s="27"/>
    </row>
    <row r="304" spans="1:8" ht="27" customHeight="1" x14ac:dyDescent="0.2">
      <c r="A304" s="20">
        <v>7010000000</v>
      </c>
      <c r="B304" s="18" t="s">
        <v>410</v>
      </c>
      <c r="C304" s="34">
        <v>138165.70000000001</v>
      </c>
      <c r="D304" s="34"/>
      <c r="E304" s="34"/>
      <c r="F304" s="34"/>
      <c r="G304" s="34"/>
      <c r="H304" s="31"/>
    </row>
    <row r="305" spans="1:8" ht="31.5" x14ac:dyDescent="0.2">
      <c r="A305" s="8" t="s">
        <v>379</v>
      </c>
      <c r="B305" s="9" t="s">
        <v>383</v>
      </c>
      <c r="C305" s="36"/>
      <c r="D305" s="36">
        <v>226176.3</v>
      </c>
      <c r="E305" s="36">
        <v>114935.8</v>
      </c>
      <c r="F305" s="36">
        <v>130120.1</v>
      </c>
      <c r="G305" s="36"/>
      <c r="H305" s="27"/>
    </row>
    <row r="306" spans="1:8" x14ac:dyDescent="0.2">
      <c r="A306" s="8">
        <v>7010200000</v>
      </c>
      <c r="B306" s="9" t="s">
        <v>390</v>
      </c>
      <c r="C306" s="36"/>
      <c r="D306" s="36">
        <v>3501.3</v>
      </c>
      <c r="E306" s="36">
        <v>3620.4</v>
      </c>
      <c r="F306" s="36">
        <v>3061.2</v>
      </c>
      <c r="G306" s="36">
        <v>3061.2</v>
      </c>
      <c r="H306" s="27"/>
    </row>
    <row r="307" spans="1:8" x14ac:dyDescent="0.2">
      <c r="A307" s="8" t="s">
        <v>380</v>
      </c>
      <c r="B307" s="9" t="s">
        <v>384</v>
      </c>
      <c r="C307" s="36"/>
      <c r="D307" s="36">
        <v>73044.2</v>
      </c>
      <c r="E307" s="36">
        <v>9121.7999999999993</v>
      </c>
      <c r="F307" s="36"/>
      <c r="G307" s="36"/>
      <c r="H307" s="27"/>
    </row>
    <row r="308" spans="1:8" x14ac:dyDescent="0.2">
      <c r="A308" s="8" t="s">
        <v>381</v>
      </c>
      <c r="B308" s="9" t="s">
        <v>385</v>
      </c>
      <c r="C308" s="36"/>
      <c r="D308" s="36">
        <v>403157.5</v>
      </c>
      <c r="E308" s="36">
        <v>470733.2</v>
      </c>
      <c r="F308" s="36">
        <v>305249.2</v>
      </c>
      <c r="G308" s="36">
        <v>73688.5</v>
      </c>
      <c r="H308" s="27"/>
    </row>
    <row r="309" spans="1:8" x14ac:dyDescent="0.2">
      <c r="A309" s="8" t="s">
        <v>382</v>
      </c>
      <c r="B309" s="9" t="s">
        <v>386</v>
      </c>
      <c r="C309" s="36"/>
      <c r="D309" s="36">
        <f>682685.9-0.1</f>
        <v>682685.8</v>
      </c>
      <c r="E309" s="36">
        <v>4971.1000000000004</v>
      </c>
      <c r="F309" s="36">
        <v>132222.79999999999</v>
      </c>
      <c r="G309" s="36">
        <v>32283.3</v>
      </c>
      <c r="H309" s="27"/>
    </row>
    <row r="310" spans="1:8" x14ac:dyDescent="0.2">
      <c r="A310" s="8">
        <v>7020000000</v>
      </c>
      <c r="B310" s="9" t="s">
        <v>547</v>
      </c>
      <c r="C310" s="36">
        <v>4403.1000000000004</v>
      </c>
      <c r="D310" s="36"/>
      <c r="E310" s="36"/>
      <c r="F310" s="36"/>
      <c r="G310" s="36"/>
      <c r="H310" s="27"/>
    </row>
    <row r="311" spans="1:8" x14ac:dyDescent="0.2">
      <c r="A311" s="8">
        <v>7030000000</v>
      </c>
      <c r="B311" s="9" t="s">
        <v>411</v>
      </c>
      <c r="C311" s="36">
        <v>293282</v>
      </c>
      <c r="D311" s="36"/>
      <c r="E311" s="36"/>
      <c r="F311" s="36"/>
      <c r="G311" s="36"/>
      <c r="H311" s="27"/>
    </row>
    <row r="312" spans="1:8" s="16" customFormat="1" x14ac:dyDescent="0.2">
      <c r="A312" s="38"/>
      <c r="B312" s="39" t="s">
        <v>15</v>
      </c>
      <c r="C312" s="40">
        <f>C7+C31+C50+C78+C96+C134+C152+C165+C185+C210+C224+C229+C243+C247+C255+C266+C286+C292+C298+C303</f>
        <v>171662421.52000001</v>
      </c>
      <c r="D312" s="40">
        <f>D7+D31+D50+D78+D96+D134+D152+D165+D185+D210+D224+D229+D243+D247+D255+D266+D286+D292+D298+D303</f>
        <v>177104897.79999992</v>
      </c>
      <c r="E312" s="40">
        <f>E7+E31+E50+E78+E96+E134+E152+E165+E185+E210+E224+E229+E243+E247+E255+E266+E286+E292+E298+E303</f>
        <v>132517506.79999998</v>
      </c>
      <c r="F312" s="40">
        <f>F7+F31+F50+F78+F96+F134+F152+F165+F185+F210+F224+F229+F243+F247+F255+F266+F286+F292+F298+F303</f>
        <v>131999887.39999998</v>
      </c>
      <c r="G312" s="40">
        <f>G7+G31+G50+G78+G96+G134+G152+G165+G185+G210+G224+G229+G243+G247+G255+G266+G286+G292+G298+G303+0.1</f>
        <v>124323363.30000001</v>
      </c>
      <c r="H312" s="27"/>
    </row>
    <row r="313" spans="1:8" s="3" customFormat="1" x14ac:dyDescent="0.2">
      <c r="A313" s="13"/>
      <c r="B313" s="14" t="s">
        <v>16</v>
      </c>
      <c r="C313" s="37">
        <v>6007885.1799999774</v>
      </c>
      <c r="D313" s="37">
        <f>191023044.6-177104897.8</f>
        <v>13918146.799999982</v>
      </c>
      <c r="E313" s="37">
        <v>24693679.300000001</v>
      </c>
      <c r="F313" s="37">
        <v>16376657.199999999</v>
      </c>
      <c r="G313" s="37">
        <v>16826011</v>
      </c>
      <c r="H313" s="27"/>
    </row>
    <row r="314" spans="1:8" s="16" customFormat="1" x14ac:dyDescent="0.2">
      <c r="A314" s="41"/>
      <c r="B314" s="39" t="s">
        <v>17</v>
      </c>
      <c r="C314" s="40">
        <f>C312+C313</f>
        <v>177670306.69999999</v>
      </c>
      <c r="D314" s="40">
        <f t="shared" ref="D314:G314" si="19">D312+D313</f>
        <v>191023044.5999999</v>
      </c>
      <c r="E314" s="40">
        <f t="shared" si="19"/>
        <v>157211186.09999999</v>
      </c>
      <c r="F314" s="40">
        <f t="shared" si="19"/>
        <v>148376544.59999996</v>
      </c>
      <c r="G314" s="40">
        <f t="shared" si="19"/>
        <v>141149374.30000001</v>
      </c>
      <c r="H314" s="27"/>
    </row>
    <row r="316" spans="1:8" ht="21.75" customHeight="1" x14ac:dyDescent="0.2">
      <c r="A316" s="209" t="s">
        <v>553</v>
      </c>
      <c r="B316" s="209"/>
      <c r="C316" s="209"/>
      <c r="D316" s="209"/>
      <c r="E316" s="209"/>
      <c r="F316" s="209"/>
      <c r="G316" s="209"/>
    </row>
    <row r="317" spans="1:8" ht="21" customHeight="1" x14ac:dyDescent="0.2">
      <c r="A317" s="208" t="s">
        <v>539</v>
      </c>
      <c r="B317" s="208"/>
      <c r="C317" s="208"/>
      <c r="D317" s="208"/>
      <c r="E317" s="208"/>
      <c r="F317" s="208"/>
      <c r="G317" s="208"/>
    </row>
    <row r="326" spans="1:7" ht="21" customHeight="1" x14ac:dyDescent="0.2">
      <c r="A326" s="202"/>
      <c r="B326" s="202"/>
      <c r="C326" s="202"/>
      <c r="D326" s="202"/>
      <c r="E326" s="202"/>
      <c r="F326" s="202"/>
      <c r="G326" s="202"/>
    </row>
    <row r="327" spans="1:7" ht="21" customHeight="1" x14ac:dyDescent="0.2">
      <c r="A327" s="203"/>
      <c r="B327" s="203"/>
      <c r="C327" s="203"/>
      <c r="D327" s="203"/>
      <c r="E327" s="203"/>
      <c r="F327" s="203"/>
      <c r="G327" s="203"/>
    </row>
    <row r="338" spans="1:1" x14ac:dyDescent="0.25">
      <c r="A338" s="26"/>
    </row>
  </sheetData>
  <mergeCells count="10">
    <mergeCell ref="A1:G1"/>
    <mergeCell ref="A326:G326"/>
    <mergeCell ref="A327:G327"/>
    <mergeCell ref="A3:A5"/>
    <mergeCell ref="B3:B5"/>
    <mergeCell ref="A317:G317"/>
    <mergeCell ref="A316:G316"/>
    <mergeCell ref="C3:C5"/>
    <mergeCell ref="D3:D5"/>
    <mergeCell ref="E3:G4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3" manualBreakCount="3">
    <brk id="176" max="6" man="1"/>
    <brk id="208" max="6" man="1"/>
    <brk id="29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7"/>
  <sheetViews>
    <sheetView view="pageBreakPreview" zoomScale="70" zoomScaleNormal="90" zoomScaleSheetLayoutView="70" workbookViewId="0">
      <selection activeCell="J5" sqref="J5"/>
    </sheetView>
  </sheetViews>
  <sheetFormatPr defaultColWidth="7.75" defaultRowHeight="15" x14ac:dyDescent="0.25"/>
  <cols>
    <col min="1" max="1" width="5.75" style="54" customWidth="1"/>
    <col min="2" max="2" width="39.625" style="53" customWidth="1"/>
    <col min="3" max="3" width="59.375" style="52" customWidth="1"/>
    <col min="4" max="4" width="10" style="52" customWidth="1"/>
    <col min="5" max="5" width="10.125" style="52" customWidth="1"/>
    <col min="6" max="6" width="9.375" style="52" customWidth="1"/>
    <col min="7" max="7" width="9.875" style="52" customWidth="1"/>
    <col min="8" max="8" width="9.625" style="52" customWidth="1"/>
    <col min="9" max="16384" width="7.75" style="43"/>
  </cols>
  <sheetData>
    <row r="1" spans="1:8" ht="36" customHeight="1" x14ac:dyDescent="0.25">
      <c r="A1" s="217" t="s">
        <v>558</v>
      </c>
      <c r="B1" s="217"/>
      <c r="C1" s="217"/>
      <c r="D1" s="217"/>
      <c r="E1" s="217"/>
      <c r="F1" s="217"/>
      <c r="G1" s="217"/>
      <c r="H1" s="217"/>
    </row>
    <row r="2" spans="1:8" ht="17.25" customHeight="1" x14ac:dyDescent="0.25">
      <c r="A2" s="44"/>
      <c r="B2" s="45"/>
      <c r="C2" s="45"/>
      <c r="D2" s="45"/>
      <c r="E2" s="45"/>
      <c r="F2" s="45"/>
      <c r="G2" s="45"/>
      <c r="H2" s="45"/>
    </row>
    <row r="3" spans="1:8" s="46" customFormat="1" ht="15" customHeight="1" x14ac:dyDescent="0.25">
      <c r="A3" s="218" t="s">
        <v>559</v>
      </c>
      <c r="B3" s="219" t="s">
        <v>560</v>
      </c>
      <c r="C3" s="219" t="s">
        <v>561</v>
      </c>
      <c r="D3" s="220" t="s">
        <v>562</v>
      </c>
      <c r="E3" s="219" t="s">
        <v>563</v>
      </c>
      <c r="F3" s="219" t="s">
        <v>564</v>
      </c>
      <c r="G3" s="219"/>
      <c r="H3" s="219"/>
    </row>
    <row r="4" spans="1:8" s="46" customFormat="1" ht="30" customHeight="1" x14ac:dyDescent="0.25">
      <c r="A4" s="218"/>
      <c r="B4" s="219"/>
      <c r="C4" s="219"/>
      <c r="D4" s="221"/>
      <c r="E4" s="219"/>
      <c r="F4" s="55" t="s">
        <v>537</v>
      </c>
      <c r="G4" s="55" t="s">
        <v>565</v>
      </c>
      <c r="H4" s="55" t="s">
        <v>566</v>
      </c>
    </row>
    <row r="5" spans="1:8" s="141" customFormat="1" ht="36.75" customHeight="1" x14ac:dyDescent="0.2">
      <c r="A5" s="142" t="s">
        <v>567</v>
      </c>
      <c r="B5" s="143" t="s">
        <v>6</v>
      </c>
      <c r="C5" s="144" t="s">
        <v>568</v>
      </c>
      <c r="D5" s="145">
        <v>73.3</v>
      </c>
      <c r="E5" s="145">
        <v>73.3</v>
      </c>
      <c r="F5" s="145">
        <v>73.7</v>
      </c>
      <c r="G5" s="145">
        <v>74.099999999999994</v>
      </c>
      <c r="H5" s="145">
        <v>74.599999999999994</v>
      </c>
    </row>
    <row r="6" spans="1:8" s="47" customFormat="1" ht="47.25" x14ac:dyDescent="0.25">
      <c r="A6" s="56" t="s">
        <v>569</v>
      </c>
      <c r="B6" s="57" t="s">
        <v>260</v>
      </c>
      <c r="C6" s="58" t="s">
        <v>570</v>
      </c>
      <c r="D6" s="101">
        <v>3.75</v>
      </c>
      <c r="E6" s="101">
        <v>3.58</v>
      </c>
      <c r="F6" s="101" t="s">
        <v>571</v>
      </c>
      <c r="G6" s="101" t="s">
        <v>571</v>
      </c>
      <c r="H6" s="101" t="s">
        <v>571</v>
      </c>
    </row>
    <row r="7" spans="1:8" s="47" customFormat="1" ht="31.5" x14ac:dyDescent="0.25">
      <c r="A7" s="56" t="s">
        <v>572</v>
      </c>
      <c r="B7" s="57" t="s">
        <v>261</v>
      </c>
      <c r="C7" s="58" t="s">
        <v>573</v>
      </c>
      <c r="D7" s="101">
        <v>9.3000000000000007</v>
      </c>
      <c r="E7" s="101">
        <v>12.3</v>
      </c>
      <c r="F7" s="101" t="s">
        <v>571</v>
      </c>
      <c r="G7" s="101" t="s">
        <v>571</v>
      </c>
      <c r="H7" s="101" t="s">
        <v>571</v>
      </c>
    </row>
    <row r="8" spans="1:8" s="47" customFormat="1" ht="31.5" x14ac:dyDescent="0.25">
      <c r="A8" s="56" t="s">
        <v>574</v>
      </c>
      <c r="B8" s="57" t="s">
        <v>262</v>
      </c>
      <c r="C8" s="58" t="s">
        <v>575</v>
      </c>
      <c r="D8" s="101">
        <v>63.3</v>
      </c>
      <c r="E8" s="101">
        <v>61.7</v>
      </c>
      <c r="F8" s="101" t="s">
        <v>571</v>
      </c>
      <c r="G8" s="101" t="s">
        <v>571</v>
      </c>
      <c r="H8" s="101" t="s">
        <v>571</v>
      </c>
    </row>
    <row r="9" spans="1:8" s="47" customFormat="1" ht="63" x14ac:dyDescent="0.25">
      <c r="A9" s="56" t="s">
        <v>576</v>
      </c>
      <c r="B9" s="57" t="s">
        <v>577</v>
      </c>
      <c r="C9" s="58" t="s">
        <v>578</v>
      </c>
      <c r="D9" s="101">
        <v>3.1</v>
      </c>
      <c r="E9" s="101">
        <v>3.8</v>
      </c>
      <c r="F9" s="101" t="s">
        <v>571</v>
      </c>
      <c r="G9" s="101" t="s">
        <v>571</v>
      </c>
      <c r="H9" s="101" t="s">
        <v>571</v>
      </c>
    </row>
    <row r="10" spans="1:8" s="47" customFormat="1" ht="63" x14ac:dyDescent="0.25">
      <c r="A10" s="56" t="s">
        <v>579</v>
      </c>
      <c r="B10" s="57" t="s">
        <v>580</v>
      </c>
      <c r="C10" s="58" t="s">
        <v>581</v>
      </c>
      <c r="D10" s="101">
        <v>14.76</v>
      </c>
      <c r="E10" s="101">
        <v>14.78</v>
      </c>
      <c r="F10" s="101" t="s">
        <v>571</v>
      </c>
      <c r="G10" s="101" t="s">
        <v>571</v>
      </c>
      <c r="H10" s="101" t="s">
        <v>571</v>
      </c>
    </row>
    <row r="11" spans="1:8" s="47" customFormat="1" ht="63" x14ac:dyDescent="0.25">
      <c r="A11" s="56" t="s">
        <v>582</v>
      </c>
      <c r="B11" s="57" t="s">
        <v>583</v>
      </c>
      <c r="C11" s="58" t="s">
        <v>584</v>
      </c>
      <c r="D11" s="101">
        <v>7.3</v>
      </c>
      <c r="E11" s="101">
        <v>6.1</v>
      </c>
      <c r="F11" s="101" t="s">
        <v>571</v>
      </c>
      <c r="G11" s="101" t="s">
        <v>571</v>
      </c>
      <c r="H11" s="101" t="s">
        <v>571</v>
      </c>
    </row>
    <row r="12" spans="1:8" s="47" customFormat="1" ht="63" x14ac:dyDescent="0.25">
      <c r="A12" s="56" t="s">
        <v>585</v>
      </c>
      <c r="B12" s="57" t="s">
        <v>586</v>
      </c>
      <c r="C12" s="58" t="s">
        <v>587</v>
      </c>
      <c r="D12" s="101">
        <v>33</v>
      </c>
      <c r="E12" s="101">
        <v>30.1</v>
      </c>
      <c r="F12" s="101" t="s">
        <v>571</v>
      </c>
      <c r="G12" s="101" t="s">
        <v>571</v>
      </c>
      <c r="H12" s="101" t="s">
        <v>571</v>
      </c>
    </row>
    <row r="13" spans="1:8" s="47" customFormat="1" ht="31.5" x14ac:dyDescent="0.25">
      <c r="A13" s="56" t="s">
        <v>588</v>
      </c>
      <c r="B13" s="57" t="s">
        <v>589</v>
      </c>
      <c r="C13" s="58" t="s">
        <v>590</v>
      </c>
      <c r="D13" s="101">
        <v>6.5590000000000002</v>
      </c>
      <c r="E13" s="101">
        <v>2.8</v>
      </c>
      <c r="F13" s="101" t="s">
        <v>571</v>
      </c>
      <c r="G13" s="101" t="s">
        <v>571</v>
      </c>
      <c r="H13" s="101" t="s">
        <v>571</v>
      </c>
    </row>
    <row r="14" spans="1:8" s="47" customFormat="1" ht="94.5" x14ac:dyDescent="0.25">
      <c r="A14" s="56" t="s">
        <v>591</v>
      </c>
      <c r="B14" s="57" t="s">
        <v>256</v>
      </c>
      <c r="C14" s="58" t="s">
        <v>592</v>
      </c>
      <c r="D14" s="101" t="s">
        <v>571</v>
      </c>
      <c r="E14" s="101">
        <v>95</v>
      </c>
      <c r="F14" s="101">
        <v>95</v>
      </c>
      <c r="G14" s="101">
        <v>95</v>
      </c>
      <c r="H14" s="101" t="s">
        <v>571</v>
      </c>
    </row>
    <row r="15" spans="1:8" s="47" customFormat="1" ht="31.5" x14ac:dyDescent="0.25">
      <c r="A15" s="56" t="s">
        <v>593</v>
      </c>
      <c r="B15" s="57" t="s">
        <v>257</v>
      </c>
      <c r="C15" s="58" t="s">
        <v>594</v>
      </c>
      <c r="D15" s="101" t="s">
        <v>571</v>
      </c>
      <c r="E15" s="101">
        <v>62.1</v>
      </c>
      <c r="F15" s="101">
        <v>62.1</v>
      </c>
      <c r="G15" s="101" t="s">
        <v>571</v>
      </c>
      <c r="H15" s="101" t="s">
        <v>571</v>
      </c>
    </row>
    <row r="16" spans="1:8" s="47" customFormat="1" ht="31.5" x14ac:dyDescent="0.25">
      <c r="A16" s="56" t="s">
        <v>595</v>
      </c>
      <c r="B16" s="57" t="s">
        <v>258</v>
      </c>
      <c r="C16" s="58" t="s">
        <v>596</v>
      </c>
      <c r="D16" s="101" t="s">
        <v>571</v>
      </c>
      <c r="E16" s="101">
        <v>1</v>
      </c>
      <c r="F16" s="101" t="s">
        <v>571</v>
      </c>
      <c r="G16" s="101" t="s">
        <v>571</v>
      </c>
      <c r="H16" s="101" t="s">
        <v>571</v>
      </c>
    </row>
    <row r="17" spans="1:8" s="47" customFormat="1" ht="78.75" x14ac:dyDescent="0.25">
      <c r="A17" s="56" t="s">
        <v>597</v>
      </c>
      <c r="B17" s="57" t="s">
        <v>259</v>
      </c>
      <c r="C17" s="58" t="s">
        <v>598</v>
      </c>
      <c r="D17" s="101" t="s">
        <v>571</v>
      </c>
      <c r="E17" s="101">
        <v>95</v>
      </c>
      <c r="F17" s="101">
        <v>95</v>
      </c>
      <c r="G17" s="101" t="s">
        <v>571</v>
      </c>
      <c r="H17" s="101" t="s">
        <v>571</v>
      </c>
    </row>
    <row r="18" spans="1:8" s="47" customFormat="1" ht="63" x14ac:dyDescent="0.25">
      <c r="A18" s="56" t="s">
        <v>599</v>
      </c>
      <c r="B18" s="57" t="s">
        <v>263</v>
      </c>
      <c r="C18" s="58" t="s">
        <v>600</v>
      </c>
      <c r="D18" s="101">
        <v>90.11</v>
      </c>
      <c r="E18" s="101">
        <v>87.1</v>
      </c>
      <c r="F18" s="101" t="s">
        <v>571</v>
      </c>
      <c r="G18" s="101" t="s">
        <v>571</v>
      </c>
      <c r="H18" s="101" t="s">
        <v>571</v>
      </c>
    </row>
    <row r="19" spans="1:8" s="47" customFormat="1" ht="78.75" x14ac:dyDescent="0.25">
      <c r="A19" s="56" t="s">
        <v>601</v>
      </c>
      <c r="B19" s="57" t="s">
        <v>602</v>
      </c>
      <c r="C19" s="58" t="s">
        <v>603</v>
      </c>
      <c r="D19" s="101">
        <v>65.72</v>
      </c>
      <c r="E19" s="101">
        <v>63</v>
      </c>
      <c r="F19" s="101" t="s">
        <v>571</v>
      </c>
      <c r="G19" s="101" t="s">
        <v>571</v>
      </c>
      <c r="H19" s="101" t="s">
        <v>571</v>
      </c>
    </row>
    <row r="20" spans="1:8" s="47" customFormat="1" ht="47.25" x14ac:dyDescent="0.25">
      <c r="A20" s="56" t="s">
        <v>604</v>
      </c>
      <c r="B20" s="57" t="s">
        <v>268</v>
      </c>
      <c r="C20" s="59" t="s">
        <v>605</v>
      </c>
      <c r="D20" s="102">
        <v>90.3</v>
      </c>
      <c r="E20" s="123">
        <v>93</v>
      </c>
      <c r="F20" s="123">
        <v>94</v>
      </c>
      <c r="G20" s="123">
        <v>95</v>
      </c>
      <c r="H20" s="103" t="s">
        <v>571</v>
      </c>
    </row>
    <row r="21" spans="1:8" s="47" customFormat="1" ht="63" x14ac:dyDescent="0.25">
      <c r="A21" s="56" t="s">
        <v>606</v>
      </c>
      <c r="B21" s="57" t="s">
        <v>269</v>
      </c>
      <c r="C21" s="59" t="s">
        <v>607</v>
      </c>
      <c r="D21" s="104">
        <v>100</v>
      </c>
      <c r="E21" s="104">
        <v>100</v>
      </c>
      <c r="F21" s="104">
        <v>100</v>
      </c>
      <c r="G21" s="104">
        <v>100</v>
      </c>
      <c r="H21" s="101">
        <v>100</v>
      </c>
    </row>
    <row r="22" spans="1:8" s="47" customFormat="1" ht="47.25" x14ac:dyDescent="0.25">
      <c r="A22" s="56" t="s">
        <v>608</v>
      </c>
      <c r="B22" s="57" t="s">
        <v>270</v>
      </c>
      <c r="C22" s="59" t="s">
        <v>609</v>
      </c>
      <c r="D22" s="102">
        <v>33.299999999999997</v>
      </c>
      <c r="E22" s="104">
        <v>33</v>
      </c>
      <c r="F22" s="104">
        <v>33</v>
      </c>
      <c r="G22" s="104">
        <v>33</v>
      </c>
      <c r="H22" s="105" t="s">
        <v>571</v>
      </c>
    </row>
    <row r="23" spans="1:8" s="47" customFormat="1" ht="47.25" x14ac:dyDescent="0.25">
      <c r="A23" s="56" t="s">
        <v>610</v>
      </c>
      <c r="B23" s="57" t="s">
        <v>271</v>
      </c>
      <c r="C23" s="59" t="s">
        <v>611</v>
      </c>
      <c r="D23" s="102" t="s">
        <v>571</v>
      </c>
      <c r="E23" s="104">
        <v>55</v>
      </c>
      <c r="F23" s="104">
        <v>59</v>
      </c>
      <c r="G23" s="146">
        <v>63</v>
      </c>
      <c r="H23" s="102" t="s">
        <v>571</v>
      </c>
    </row>
    <row r="24" spans="1:8" s="47" customFormat="1" ht="94.5" x14ac:dyDescent="0.25">
      <c r="A24" s="56" t="s">
        <v>612</v>
      </c>
      <c r="B24" s="57" t="s">
        <v>613</v>
      </c>
      <c r="C24" s="59" t="s">
        <v>614</v>
      </c>
      <c r="D24" s="102" t="s">
        <v>571</v>
      </c>
      <c r="E24" s="104">
        <v>100</v>
      </c>
      <c r="F24" s="104">
        <v>100</v>
      </c>
      <c r="G24" s="146">
        <v>100</v>
      </c>
      <c r="H24" s="104">
        <v>100</v>
      </c>
    </row>
    <row r="25" spans="1:8" s="47" customFormat="1" ht="47.25" x14ac:dyDescent="0.25">
      <c r="A25" s="56" t="s">
        <v>615</v>
      </c>
      <c r="B25" s="57" t="s">
        <v>267</v>
      </c>
      <c r="C25" s="60" t="s">
        <v>616</v>
      </c>
      <c r="D25" s="147">
        <v>65</v>
      </c>
      <c r="E25" s="147">
        <v>65</v>
      </c>
      <c r="F25" s="147">
        <v>65</v>
      </c>
      <c r="G25" s="148">
        <v>65</v>
      </c>
      <c r="H25" s="147">
        <v>65</v>
      </c>
    </row>
    <row r="26" spans="1:8" s="47" customFormat="1" ht="47.25" x14ac:dyDescent="0.25">
      <c r="A26" s="56" t="s">
        <v>617</v>
      </c>
      <c r="B26" s="57" t="s">
        <v>273</v>
      </c>
      <c r="C26" s="61" t="s">
        <v>618</v>
      </c>
      <c r="D26" s="102">
        <v>40.1</v>
      </c>
      <c r="E26" s="102">
        <v>48.4</v>
      </c>
      <c r="F26" s="102">
        <v>48.4</v>
      </c>
      <c r="G26" s="102">
        <v>48.4</v>
      </c>
      <c r="H26" s="102">
        <v>48.4</v>
      </c>
    </row>
    <row r="27" spans="1:8" s="47" customFormat="1" ht="47.25" x14ac:dyDescent="0.25">
      <c r="A27" s="56" t="s">
        <v>619</v>
      </c>
      <c r="B27" s="57" t="s">
        <v>274</v>
      </c>
      <c r="C27" s="62" t="s">
        <v>620</v>
      </c>
      <c r="D27" s="107" t="s">
        <v>571</v>
      </c>
      <c r="E27" s="107">
        <v>3</v>
      </c>
      <c r="F27" s="107">
        <v>3</v>
      </c>
      <c r="G27" s="107">
        <v>3</v>
      </c>
      <c r="H27" s="107">
        <v>3</v>
      </c>
    </row>
    <row r="28" spans="1:8" s="47" customFormat="1" ht="63" x14ac:dyDescent="0.25">
      <c r="A28" s="56" t="s">
        <v>621</v>
      </c>
      <c r="B28" s="57" t="s">
        <v>275</v>
      </c>
      <c r="C28" s="58" t="s">
        <v>622</v>
      </c>
      <c r="D28" s="101" t="s">
        <v>571</v>
      </c>
      <c r="E28" s="101">
        <v>100</v>
      </c>
      <c r="F28" s="101">
        <v>100</v>
      </c>
      <c r="G28" s="101">
        <v>100</v>
      </c>
      <c r="H28" s="101">
        <v>100</v>
      </c>
    </row>
    <row r="29" spans="1:8" s="46" customFormat="1" ht="31.5" x14ac:dyDescent="0.25">
      <c r="A29" s="222" t="s">
        <v>623</v>
      </c>
      <c r="B29" s="224" t="s">
        <v>435</v>
      </c>
      <c r="C29" s="63" t="s">
        <v>609</v>
      </c>
      <c r="D29" s="108">
        <v>33.299999999999997</v>
      </c>
      <c r="E29" s="109" t="s">
        <v>571</v>
      </c>
      <c r="F29" s="109" t="s">
        <v>571</v>
      </c>
      <c r="G29" s="109" t="s">
        <v>571</v>
      </c>
      <c r="H29" s="109" t="s">
        <v>571</v>
      </c>
    </row>
    <row r="30" spans="1:8" s="46" customFormat="1" ht="78.75" x14ac:dyDescent="0.25">
      <c r="A30" s="226"/>
      <c r="B30" s="227"/>
      <c r="C30" s="63" t="s">
        <v>624</v>
      </c>
      <c r="D30" s="113">
        <v>10</v>
      </c>
      <c r="E30" s="109" t="s">
        <v>571</v>
      </c>
      <c r="F30" s="109" t="s">
        <v>571</v>
      </c>
      <c r="G30" s="109" t="s">
        <v>571</v>
      </c>
      <c r="H30" s="109" t="s">
        <v>571</v>
      </c>
    </row>
    <row r="31" spans="1:8" s="46" customFormat="1" ht="15.75" x14ac:dyDescent="0.25">
      <c r="A31" s="226"/>
      <c r="B31" s="227"/>
      <c r="C31" s="63" t="s">
        <v>625</v>
      </c>
      <c r="D31" s="108">
        <v>0.7</v>
      </c>
      <c r="E31" s="109" t="s">
        <v>571</v>
      </c>
      <c r="F31" s="109" t="s">
        <v>571</v>
      </c>
      <c r="G31" s="109" t="s">
        <v>571</v>
      </c>
      <c r="H31" s="109" t="s">
        <v>571</v>
      </c>
    </row>
    <row r="32" spans="1:8" s="46" customFormat="1" ht="15.75" x14ac:dyDescent="0.25">
      <c r="A32" s="223"/>
      <c r="B32" s="225"/>
      <c r="C32" s="63" t="s">
        <v>573</v>
      </c>
      <c r="D32" s="108">
        <v>10.199999999999999</v>
      </c>
      <c r="E32" s="109" t="s">
        <v>571</v>
      </c>
      <c r="F32" s="109" t="s">
        <v>571</v>
      </c>
      <c r="G32" s="109" t="s">
        <v>571</v>
      </c>
      <c r="H32" s="109" t="s">
        <v>571</v>
      </c>
    </row>
    <row r="33" spans="1:9" s="46" customFormat="1" ht="63" x14ac:dyDescent="0.25">
      <c r="A33" s="232" t="s">
        <v>626</v>
      </c>
      <c r="B33" s="233" t="s">
        <v>436</v>
      </c>
      <c r="C33" s="63" t="s">
        <v>627</v>
      </c>
      <c r="D33" s="149">
        <v>30145</v>
      </c>
      <c r="E33" s="109" t="s">
        <v>571</v>
      </c>
      <c r="F33" s="109" t="s">
        <v>571</v>
      </c>
      <c r="G33" s="109" t="s">
        <v>571</v>
      </c>
      <c r="H33" s="109" t="s">
        <v>571</v>
      </c>
    </row>
    <row r="34" spans="1:9" s="46" customFormat="1" ht="63" x14ac:dyDescent="0.25">
      <c r="A34" s="232"/>
      <c r="B34" s="233"/>
      <c r="C34" s="63" t="s">
        <v>628</v>
      </c>
      <c r="D34" s="149">
        <v>2569</v>
      </c>
      <c r="E34" s="109" t="s">
        <v>571</v>
      </c>
      <c r="F34" s="109" t="s">
        <v>571</v>
      </c>
      <c r="G34" s="109" t="s">
        <v>571</v>
      </c>
      <c r="H34" s="109" t="s">
        <v>571</v>
      </c>
    </row>
    <row r="35" spans="1:9" s="46" customFormat="1" ht="78.75" x14ac:dyDescent="0.25">
      <c r="A35" s="222" t="s">
        <v>629</v>
      </c>
      <c r="B35" s="224" t="s">
        <v>437</v>
      </c>
      <c r="C35" s="64" t="s">
        <v>630</v>
      </c>
      <c r="D35" s="110">
        <v>100</v>
      </c>
      <c r="E35" s="109" t="s">
        <v>571</v>
      </c>
      <c r="F35" s="109" t="s">
        <v>571</v>
      </c>
      <c r="G35" s="109" t="s">
        <v>571</v>
      </c>
      <c r="H35" s="109" t="s">
        <v>571</v>
      </c>
    </row>
    <row r="36" spans="1:9" s="46" customFormat="1" ht="94.5" x14ac:dyDescent="0.25">
      <c r="A36" s="223"/>
      <c r="B36" s="225"/>
      <c r="C36" s="63" t="s">
        <v>631</v>
      </c>
      <c r="D36" s="110">
        <v>100</v>
      </c>
      <c r="E36" s="109" t="s">
        <v>571</v>
      </c>
      <c r="F36" s="109" t="s">
        <v>571</v>
      </c>
      <c r="G36" s="109" t="s">
        <v>571</v>
      </c>
      <c r="H36" s="109" t="s">
        <v>571</v>
      </c>
    </row>
    <row r="37" spans="1:9" s="46" customFormat="1" ht="53.25" customHeight="1" x14ac:dyDescent="0.25">
      <c r="A37" s="228" t="s">
        <v>632</v>
      </c>
      <c r="B37" s="230" t="s">
        <v>4</v>
      </c>
      <c r="C37" s="144" t="s">
        <v>1320</v>
      </c>
      <c r="D37" s="151">
        <v>5570</v>
      </c>
      <c r="E37" s="151">
        <v>5400</v>
      </c>
      <c r="F37" s="151">
        <v>5500</v>
      </c>
      <c r="G37" s="151">
        <v>5600</v>
      </c>
      <c r="H37" s="151">
        <v>5650</v>
      </c>
    </row>
    <row r="38" spans="1:9" s="46" customFormat="1" ht="53.25" customHeight="1" x14ac:dyDescent="0.25">
      <c r="A38" s="229"/>
      <c r="B38" s="231"/>
      <c r="C38" s="144" t="s">
        <v>633</v>
      </c>
      <c r="D38" s="150">
        <v>91.5</v>
      </c>
      <c r="E38" s="150">
        <v>91.6</v>
      </c>
      <c r="F38" s="150">
        <v>91.6</v>
      </c>
      <c r="G38" s="150">
        <v>91.6</v>
      </c>
      <c r="H38" s="150">
        <v>91.6</v>
      </c>
    </row>
    <row r="39" spans="1:9" s="46" customFormat="1" ht="72" customHeight="1" x14ac:dyDescent="0.25">
      <c r="A39" s="229"/>
      <c r="B39" s="231"/>
      <c r="C39" s="144" t="s">
        <v>634</v>
      </c>
      <c r="D39" s="150">
        <v>71.099999999999994</v>
      </c>
      <c r="E39" s="150">
        <v>62.7</v>
      </c>
      <c r="F39" s="150">
        <v>62.7</v>
      </c>
      <c r="G39" s="150">
        <v>62.7</v>
      </c>
      <c r="H39" s="150">
        <v>62.7</v>
      </c>
    </row>
    <row r="40" spans="1:9" s="47" customFormat="1" ht="47.25" x14ac:dyDescent="0.25">
      <c r="A40" s="65" t="s">
        <v>635</v>
      </c>
      <c r="B40" s="18" t="s">
        <v>119</v>
      </c>
      <c r="C40" s="58" t="s">
        <v>636</v>
      </c>
      <c r="D40" s="101">
        <v>5.66</v>
      </c>
      <c r="E40" s="101">
        <v>5.66</v>
      </c>
      <c r="F40" s="111" t="s">
        <v>571</v>
      </c>
      <c r="G40" s="111" t="s">
        <v>571</v>
      </c>
      <c r="H40" s="111" t="s">
        <v>571</v>
      </c>
      <c r="I40" s="48"/>
    </row>
    <row r="41" spans="1:9" s="47" customFormat="1" ht="31.5" x14ac:dyDescent="0.25">
      <c r="A41" s="65" t="s">
        <v>637</v>
      </c>
      <c r="B41" s="18" t="s">
        <v>21</v>
      </c>
      <c r="C41" s="58" t="s">
        <v>638</v>
      </c>
      <c r="D41" s="101">
        <v>79.27</v>
      </c>
      <c r="E41" s="101">
        <v>76.75</v>
      </c>
      <c r="F41" s="111" t="s">
        <v>571</v>
      </c>
      <c r="G41" s="111" t="s">
        <v>571</v>
      </c>
      <c r="H41" s="111" t="s">
        <v>571</v>
      </c>
    </row>
    <row r="42" spans="1:9" s="47" customFormat="1" ht="63" x14ac:dyDescent="0.25">
      <c r="A42" s="65" t="s">
        <v>639</v>
      </c>
      <c r="B42" s="18" t="s">
        <v>20</v>
      </c>
      <c r="C42" s="58" t="s">
        <v>640</v>
      </c>
      <c r="D42" s="101">
        <v>84.64</v>
      </c>
      <c r="E42" s="101">
        <v>45.6</v>
      </c>
      <c r="F42" s="111" t="s">
        <v>571</v>
      </c>
      <c r="G42" s="111" t="s">
        <v>571</v>
      </c>
      <c r="H42" s="111" t="s">
        <v>571</v>
      </c>
    </row>
    <row r="43" spans="1:9" s="47" customFormat="1" ht="31.5" x14ac:dyDescent="0.25">
      <c r="A43" s="65" t="s">
        <v>641</v>
      </c>
      <c r="B43" s="18" t="s">
        <v>22</v>
      </c>
      <c r="C43" s="58" t="s">
        <v>642</v>
      </c>
      <c r="D43" s="101">
        <v>47.87</v>
      </c>
      <c r="E43" s="101">
        <v>77.104399999999998</v>
      </c>
      <c r="F43" s="111" t="s">
        <v>571</v>
      </c>
      <c r="G43" s="111" t="s">
        <v>571</v>
      </c>
      <c r="H43" s="111" t="s">
        <v>571</v>
      </c>
    </row>
    <row r="44" spans="1:9" s="47" customFormat="1" ht="47.25" x14ac:dyDescent="0.25">
      <c r="A44" s="65" t="s">
        <v>643</v>
      </c>
      <c r="B44" s="18" t="s">
        <v>19</v>
      </c>
      <c r="C44" s="58" t="s">
        <v>644</v>
      </c>
      <c r="D44" s="111" t="s">
        <v>571</v>
      </c>
      <c r="E44" s="111">
        <v>50</v>
      </c>
      <c r="F44" s="111">
        <v>50</v>
      </c>
      <c r="G44" s="111">
        <v>50</v>
      </c>
      <c r="H44" s="111" t="s">
        <v>571</v>
      </c>
    </row>
    <row r="45" spans="1:9" s="47" customFormat="1" ht="47.25" x14ac:dyDescent="0.25">
      <c r="A45" s="65" t="s">
        <v>645</v>
      </c>
      <c r="B45" s="18" t="s">
        <v>488</v>
      </c>
      <c r="C45" s="58" t="s">
        <v>646</v>
      </c>
      <c r="D45" s="111" t="s">
        <v>571</v>
      </c>
      <c r="E45" s="101">
        <v>25</v>
      </c>
      <c r="F45" s="101">
        <v>30</v>
      </c>
      <c r="G45" s="101">
        <v>35</v>
      </c>
      <c r="H45" s="101">
        <v>40</v>
      </c>
    </row>
    <row r="46" spans="1:9" s="47" customFormat="1" ht="47.25" x14ac:dyDescent="0.25">
      <c r="A46" s="65" t="s">
        <v>647</v>
      </c>
      <c r="B46" s="18" t="s">
        <v>305</v>
      </c>
      <c r="C46" s="58" t="s">
        <v>648</v>
      </c>
      <c r="D46" s="111" t="s">
        <v>571</v>
      </c>
      <c r="E46" s="111">
        <v>6</v>
      </c>
      <c r="F46" s="111" t="s">
        <v>571</v>
      </c>
      <c r="G46" s="111" t="s">
        <v>571</v>
      </c>
      <c r="H46" s="111" t="s">
        <v>571</v>
      </c>
    </row>
    <row r="47" spans="1:9" s="47" customFormat="1" ht="66.75" customHeight="1" x14ac:dyDescent="0.25">
      <c r="A47" s="65" t="s">
        <v>649</v>
      </c>
      <c r="B47" s="18" t="s">
        <v>24</v>
      </c>
      <c r="C47" s="61" t="s">
        <v>650</v>
      </c>
      <c r="D47" s="123">
        <v>100</v>
      </c>
      <c r="E47" s="123">
        <v>100</v>
      </c>
      <c r="F47" s="123">
        <v>100</v>
      </c>
      <c r="G47" s="123">
        <v>100</v>
      </c>
      <c r="H47" s="123">
        <v>100</v>
      </c>
    </row>
    <row r="48" spans="1:9" s="47" customFormat="1" ht="47.25" x14ac:dyDescent="0.25">
      <c r="A48" s="65" t="s">
        <v>651</v>
      </c>
      <c r="B48" s="18" t="s">
        <v>25</v>
      </c>
      <c r="C48" s="61" t="s">
        <v>652</v>
      </c>
      <c r="D48" s="103">
        <v>15</v>
      </c>
      <c r="E48" s="109">
        <v>15</v>
      </c>
      <c r="F48" s="103">
        <v>15</v>
      </c>
      <c r="G48" s="103">
        <v>15</v>
      </c>
      <c r="H48" s="103">
        <v>15</v>
      </c>
    </row>
    <row r="49" spans="1:8" s="47" customFormat="1" ht="47.25" x14ac:dyDescent="0.25">
      <c r="A49" s="65" t="s">
        <v>653</v>
      </c>
      <c r="B49" s="18" t="s">
        <v>26</v>
      </c>
      <c r="C49" s="58" t="s">
        <v>654</v>
      </c>
      <c r="D49" s="111" t="s">
        <v>571</v>
      </c>
      <c r="E49" s="101">
        <v>100</v>
      </c>
      <c r="F49" s="101">
        <v>100</v>
      </c>
      <c r="G49" s="101">
        <v>100</v>
      </c>
      <c r="H49" s="101">
        <v>100</v>
      </c>
    </row>
    <row r="50" spans="1:8" s="47" customFormat="1" ht="47.25" x14ac:dyDescent="0.25">
      <c r="A50" s="65" t="s">
        <v>655</v>
      </c>
      <c r="B50" s="18" t="s">
        <v>27</v>
      </c>
      <c r="C50" s="61" t="s">
        <v>656</v>
      </c>
      <c r="D50" s="103">
        <v>29</v>
      </c>
      <c r="E50" s="103">
        <v>30</v>
      </c>
      <c r="F50" s="103">
        <v>31</v>
      </c>
      <c r="G50" s="103">
        <v>35</v>
      </c>
      <c r="H50" s="103">
        <v>40</v>
      </c>
    </row>
    <row r="51" spans="1:8" s="47" customFormat="1" ht="31.5" x14ac:dyDescent="0.25">
      <c r="A51" s="65" t="s">
        <v>657</v>
      </c>
      <c r="B51" s="18" t="s">
        <v>30</v>
      </c>
      <c r="C51" s="62" t="s">
        <v>658</v>
      </c>
      <c r="D51" s="109" t="s">
        <v>571</v>
      </c>
      <c r="E51" s="132">
        <v>100</v>
      </c>
      <c r="F51" s="132">
        <v>100</v>
      </c>
      <c r="G51" s="132">
        <v>100</v>
      </c>
      <c r="H51" s="132">
        <v>100</v>
      </c>
    </row>
    <row r="52" spans="1:8" s="47" customFormat="1" ht="63" x14ac:dyDescent="0.25">
      <c r="A52" s="65" t="s">
        <v>659</v>
      </c>
      <c r="B52" s="18" t="s">
        <v>31</v>
      </c>
      <c r="C52" s="58" t="s">
        <v>660</v>
      </c>
      <c r="D52" s="109" t="s">
        <v>571</v>
      </c>
      <c r="E52" s="132">
        <v>100</v>
      </c>
      <c r="F52" s="132">
        <v>100</v>
      </c>
      <c r="G52" s="132">
        <v>100</v>
      </c>
      <c r="H52" s="132">
        <v>100</v>
      </c>
    </row>
    <row r="53" spans="1:8" s="47" customFormat="1" ht="78.75" x14ac:dyDescent="0.25">
      <c r="A53" s="65" t="s">
        <v>661</v>
      </c>
      <c r="B53" s="18" t="s">
        <v>32</v>
      </c>
      <c r="C53" s="61" t="s">
        <v>662</v>
      </c>
      <c r="D53" s="123">
        <v>113</v>
      </c>
      <c r="E53" s="123">
        <v>115</v>
      </c>
      <c r="F53" s="123">
        <v>115.5</v>
      </c>
      <c r="G53" s="123">
        <v>116</v>
      </c>
      <c r="H53" s="103" t="s">
        <v>571</v>
      </c>
    </row>
    <row r="54" spans="1:8" s="47" customFormat="1" ht="78.75" x14ac:dyDescent="0.25">
      <c r="A54" s="65" t="s">
        <v>663</v>
      </c>
      <c r="B54" s="18" t="s">
        <v>28</v>
      </c>
      <c r="C54" s="61" t="s">
        <v>664</v>
      </c>
      <c r="D54" s="123">
        <v>82</v>
      </c>
      <c r="E54" s="123">
        <v>82</v>
      </c>
      <c r="F54" s="123">
        <v>82.5</v>
      </c>
      <c r="G54" s="123">
        <v>83</v>
      </c>
      <c r="H54" s="123">
        <v>83.5</v>
      </c>
    </row>
    <row r="55" spans="1:8" s="47" customFormat="1" ht="78.75" x14ac:dyDescent="0.25">
      <c r="A55" s="65" t="s">
        <v>665</v>
      </c>
      <c r="B55" s="18" t="s">
        <v>23</v>
      </c>
      <c r="C55" s="61" t="s">
        <v>666</v>
      </c>
      <c r="D55" s="104" t="s">
        <v>571</v>
      </c>
      <c r="E55" s="104">
        <v>95</v>
      </c>
      <c r="F55" s="104">
        <v>97</v>
      </c>
      <c r="G55" s="104">
        <v>97.2</v>
      </c>
      <c r="H55" s="104">
        <v>97.4</v>
      </c>
    </row>
    <row r="56" spans="1:8" s="47" customFormat="1" ht="47.25" x14ac:dyDescent="0.25">
      <c r="A56" s="65" t="s">
        <v>667</v>
      </c>
      <c r="B56" s="18" t="s">
        <v>29</v>
      </c>
      <c r="C56" s="61" t="s">
        <v>668</v>
      </c>
      <c r="D56" s="132">
        <v>50</v>
      </c>
      <c r="E56" s="123">
        <v>55</v>
      </c>
      <c r="F56" s="123">
        <v>60</v>
      </c>
      <c r="G56" s="123">
        <v>65</v>
      </c>
      <c r="H56" s="123">
        <v>70</v>
      </c>
    </row>
    <row r="57" spans="1:8" s="46" customFormat="1" ht="47.25" x14ac:dyDescent="0.25">
      <c r="A57" s="222" t="s">
        <v>669</v>
      </c>
      <c r="B57" s="224" t="s">
        <v>457</v>
      </c>
      <c r="C57" s="63" t="s">
        <v>670</v>
      </c>
      <c r="D57" s="110">
        <v>100</v>
      </c>
      <c r="E57" s="109" t="s">
        <v>571</v>
      </c>
      <c r="F57" s="109" t="s">
        <v>571</v>
      </c>
      <c r="G57" s="109" t="s">
        <v>571</v>
      </c>
      <c r="H57" s="109" t="s">
        <v>571</v>
      </c>
    </row>
    <row r="58" spans="1:8" s="46" customFormat="1" ht="63" x14ac:dyDescent="0.25">
      <c r="A58" s="223"/>
      <c r="B58" s="225"/>
      <c r="C58" s="63" t="s">
        <v>671</v>
      </c>
      <c r="D58" s="110">
        <v>100</v>
      </c>
      <c r="E58" s="109" t="s">
        <v>571</v>
      </c>
      <c r="F58" s="109" t="s">
        <v>571</v>
      </c>
      <c r="G58" s="109" t="s">
        <v>571</v>
      </c>
      <c r="H58" s="109" t="s">
        <v>571</v>
      </c>
    </row>
    <row r="59" spans="1:8" s="46" customFormat="1" ht="47.25" x14ac:dyDescent="0.25">
      <c r="A59" s="222" t="s">
        <v>672</v>
      </c>
      <c r="B59" s="224" t="s">
        <v>673</v>
      </c>
      <c r="C59" s="63" t="s">
        <v>674</v>
      </c>
      <c r="D59" s="110">
        <v>70</v>
      </c>
      <c r="E59" s="109" t="s">
        <v>571</v>
      </c>
      <c r="F59" s="109" t="s">
        <v>571</v>
      </c>
      <c r="G59" s="109" t="s">
        <v>571</v>
      </c>
      <c r="H59" s="109" t="s">
        <v>571</v>
      </c>
    </row>
    <row r="60" spans="1:8" s="46" customFormat="1" ht="63" x14ac:dyDescent="0.25">
      <c r="A60" s="226"/>
      <c r="B60" s="227"/>
      <c r="C60" s="63" t="s">
        <v>675</v>
      </c>
      <c r="D60" s="110">
        <v>64</v>
      </c>
      <c r="E60" s="109" t="s">
        <v>571</v>
      </c>
      <c r="F60" s="109" t="s">
        <v>571</v>
      </c>
      <c r="G60" s="109" t="s">
        <v>571</v>
      </c>
      <c r="H60" s="109" t="s">
        <v>571</v>
      </c>
    </row>
    <row r="61" spans="1:8" s="46" customFormat="1" ht="31.5" x14ac:dyDescent="0.25">
      <c r="A61" s="226"/>
      <c r="B61" s="227"/>
      <c r="C61" s="63" t="s">
        <v>638</v>
      </c>
      <c r="D61" s="110">
        <v>79.27</v>
      </c>
      <c r="E61" s="109" t="s">
        <v>571</v>
      </c>
      <c r="F61" s="109" t="s">
        <v>571</v>
      </c>
      <c r="G61" s="109" t="s">
        <v>571</v>
      </c>
      <c r="H61" s="109" t="s">
        <v>571</v>
      </c>
    </row>
    <row r="62" spans="1:8" s="46" customFormat="1" ht="47.25" x14ac:dyDescent="0.25">
      <c r="A62" s="223"/>
      <c r="B62" s="225"/>
      <c r="C62" s="63" t="s">
        <v>676</v>
      </c>
      <c r="D62" s="110">
        <v>3.71</v>
      </c>
      <c r="E62" s="109" t="s">
        <v>571</v>
      </c>
      <c r="F62" s="109" t="s">
        <v>571</v>
      </c>
      <c r="G62" s="109" t="s">
        <v>571</v>
      </c>
      <c r="H62" s="109" t="s">
        <v>571</v>
      </c>
    </row>
    <row r="63" spans="1:8" s="46" customFormat="1" ht="31.5" x14ac:dyDescent="0.25">
      <c r="A63" s="222" t="s">
        <v>677</v>
      </c>
      <c r="B63" s="224" t="s">
        <v>678</v>
      </c>
      <c r="C63" s="63" t="s">
        <v>656</v>
      </c>
      <c r="D63" s="108">
        <v>29</v>
      </c>
      <c r="E63" s="109" t="s">
        <v>571</v>
      </c>
      <c r="F63" s="109" t="s">
        <v>571</v>
      </c>
      <c r="G63" s="109" t="s">
        <v>571</v>
      </c>
      <c r="H63" s="109" t="s">
        <v>571</v>
      </c>
    </row>
    <row r="64" spans="1:8" s="46" customFormat="1" ht="47.25" x14ac:dyDescent="0.25">
      <c r="A64" s="223"/>
      <c r="B64" s="225"/>
      <c r="C64" s="63" t="s">
        <v>679</v>
      </c>
      <c r="D64" s="149">
        <v>31692</v>
      </c>
      <c r="E64" s="109" t="s">
        <v>571</v>
      </c>
      <c r="F64" s="109" t="s">
        <v>571</v>
      </c>
      <c r="G64" s="109" t="s">
        <v>571</v>
      </c>
      <c r="H64" s="109" t="s">
        <v>571</v>
      </c>
    </row>
    <row r="65" spans="1:8" s="46" customFormat="1" ht="63" x14ac:dyDescent="0.25">
      <c r="A65" s="232" t="s">
        <v>680</v>
      </c>
      <c r="B65" s="233" t="s">
        <v>460</v>
      </c>
      <c r="C65" s="63" t="s">
        <v>681</v>
      </c>
      <c r="D65" s="110">
        <v>44.6</v>
      </c>
      <c r="E65" s="109" t="s">
        <v>571</v>
      </c>
      <c r="F65" s="109" t="s">
        <v>571</v>
      </c>
      <c r="G65" s="109" t="s">
        <v>571</v>
      </c>
      <c r="H65" s="109" t="s">
        <v>571</v>
      </c>
    </row>
    <row r="66" spans="1:8" s="46" customFormat="1" ht="63" x14ac:dyDescent="0.25">
      <c r="A66" s="232"/>
      <c r="B66" s="233"/>
      <c r="C66" s="64" t="s">
        <v>682</v>
      </c>
      <c r="D66" s="110">
        <v>28</v>
      </c>
      <c r="E66" s="109" t="s">
        <v>571</v>
      </c>
      <c r="F66" s="109" t="s">
        <v>571</v>
      </c>
      <c r="G66" s="109" t="s">
        <v>571</v>
      </c>
      <c r="H66" s="109" t="s">
        <v>571</v>
      </c>
    </row>
    <row r="67" spans="1:8" s="46" customFormat="1" ht="96" customHeight="1" x14ac:dyDescent="0.25">
      <c r="A67" s="232"/>
      <c r="B67" s="233"/>
      <c r="C67" s="63" t="s">
        <v>683</v>
      </c>
      <c r="D67" s="108">
        <v>19.5</v>
      </c>
      <c r="E67" s="109" t="s">
        <v>571</v>
      </c>
      <c r="F67" s="109" t="s">
        <v>571</v>
      </c>
      <c r="G67" s="109" t="s">
        <v>571</v>
      </c>
      <c r="H67" s="109" t="s">
        <v>571</v>
      </c>
    </row>
    <row r="68" spans="1:8" s="46" customFormat="1" ht="78.75" x14ac:dyDescent="0.25">
      <c r="A68" s="222" t="s">
        <v>684</v>
      </c>
      <c r="B68" s="224" t="s">
        <v>461</v>
      </c>
      <c r="C68" s="63" t="s">
        <v>685</v>
      </c>
      <c r="D68" s="110">
        <v>100</v>
      </c>
      <c r="E68" s="109" t="s">
        <v>571</v>
      </c>
      <c r="F68" s="109" t="s">
        <v>571</v>
      </c>
      <c r="G68" s="109" t="s">
        <v>571</v>
      </c>
      <c r="H68" s="109" t="s">
        <v>571</v>
      </c>
    </row>
    <row r="69" spans="1:8" s="46" customFormat="1" ht="47.25" x14ac:dyDescent="0.25">
      <c r="A69" s="223"/>
      <c r="B69" s="225"/>
      <c r="C69" s="63" t="s">
        <v>686</v>
      </c>
      <c r="D69" s="110">
        <v>100</v>
      </c>
      <c r="E69" s="109" t="s">
        <v>571</v>
      </c>
      <c r="F69" s="109" t="s">
        <v>571</v>
      </c>
      <c r="G69" s="109" t="s">
        <v>571</v>
      </c>
      <c r="H69" s="109" t="s">
        <v>571</v>
      </c>
    </row>
    <row r="70" spans="1:8" s="46" customFormat="1" ht="47.25" x14ac:dyDescent="0.25">
      <c r="A70" s="66" t="s">
        <v>687</v>
      </c>
      <c r="B70" s="67" t="s">
        <v>540</v>
      </c>
      <c r="C70" s="63" t="s">
        <v>668</v>
      </c>
      <c r="D70" s="110">
        <v>50</v>
      </c>
      <c r="E70" s="109" t="s">
        <v>571</v>
      </c>
      <c r="F70" s="109" t="s">
        <v>571</v>
      </c>
      <c r="G70" s="109" t="s">
        <v>571</v>
      </c>
      <c r="H70" s="109" t="s">
        <v>571</v>
      </c>
    </row>
    <row r="71" spans="1:8" s="46" customFormat="1" ht="31.5" x14ac:dyDescent="0.25">
      <c r="A71" s="222" t="s">
        <v>688</v>
      </c>
      <c r="B71" s="224" t="s">
        <v>462</v>
      </c>
      <c r="C71" s="63" t="s">
        <v>642</v>
      </c>
      <c r="D71" s="110">
        <v>47.87</v>
      </c>
      <c r="E71" s="109" t="s">
        <v>571</v>
      </c>
      <c r="F71" s="109" t="s">
        <v>571</v>
      </c>
      <c r="G71" s="109" t="s">
        <v>571</v>
      </c>
      <c r="H71" s="109" t="s">
        <v>571</v>
      </c>
    </row>
    <row r="72" spans="1:8" s="46" customFormat="1" ht="66" customHeight="1" x14ac:dyDescent="0.25">
      <c r="A72" s="223"/>
      <c r="B72" s="225"/>
      <c r="C72" s="63" t="s">
        <v>689</v>
      </c>
      <c r="D72" s="110">
        <v>66.08</v>
      </c>
      <c r="E72" s="109" t="s">
        <v>571</v>
      </c>
      <c r="F72" s="109" t="s">
        <v>571</v>
      </c>
      <c r="G72" s="109" t="s">
        <v>571</v>
      </c>
      <c r="H72" s="109" t="s">
        <v>571</v>
      </c>
    </row>
    <row r="73" spans="1:8" s="46" customFormat="1" ht="31.5" x14ac:dyDescent="0.25">
      <c r="A73" s="234" t="s">
        <v>690</v>
      </c>
      <c r="B73" s="235" t="s">
        <v>691</v>
      </c>
      <c r="C73" s="144" t="s">
        <v>692</v>
      </c>
      <c r="D73" s="145">
        <v>100</v>
      </c>
      <c r="E73" s="145">
        <v>100</v>
      </c>
      <c r="F73" s="145">
        <v>100</v>
      </c>
      <c r="G73" s="145">
        <v>100</v>
      </c>
      <c r="H73" s="145">
        <v>100</v>
      </c>
    </row>
    <row r="74" spans="1:8" s="46" customFormat="1" ht="63" x14ac:dyDescent="0.25">
      <c r="A74" s="234"/>
      <c r="B74" s="235"/>
      <c r="C74" s="144" t="s">
        <v>693</v>
      </c>
      <c r="D74" s="145">
        <v>100</v>
      </c>
      <c r="E74" s="145">
        <v>100</v>
      </c>
      <c r="F74" s="145">
        <v>100</v>
      </c>
      <c r="G74" s="145">
        <v>100</v>
      </c>
      <c r="H74" s="145">
        <v>100</v>
      </c>
    </row>
    <row r="75" spans="1:8" s="47" customFormat="1" ht="63" x14ac:dyDescent="0.25">
      <c r="A75" s="56" t="s">
        <v>694</v>
      </c>
      <c r="B75" s="57" t="s">
        <v>55</v>
      </c>
      <c r="C75" s="58" t="s">
        <v>695</v>
      </c>
      <c r="D75" s="101">
        <v>10.244</v>
      </c>
      <c r="E75" s="101">
        <v>4.843</v>
      </c>
      <c r="F75" s="101">
        <v>2.1219999999999999</v>
      </c>
      <c r="G75" s="111" t="s">
        <v>571</v>
      </c>
      <c r="H75" s="111" t="s">
        <v>571</v>
      </c>
    </row>
    <row r="76" spans="1:8" s="47" customFormat="1" ht="63" x14ac:dyDescent="0.25">
      <c r="A76" s="56" t="s">
        <v>696</v>
      </c>
      <c r="B76" s="57" t="s">
        <v>54</v>
      </c>
      <c r="C76" s="58" t="s">
        <v>697</v>
      </c>
      <c r="D76" s="111" t="s">
        <v>571</v>
      </c>
      <c r="E76" s="111">
        <v>81.2</v>
      </c>
      <c r="F76" s="111">
        <v>81.599999999999994</v>
      </c>
      <c r="G76" s="101">
        <v>82</v>
      </c>
      <c r="H76" s="111">
        <v>82.4</v>
      </c>
    </row>
    <row r="77" spans="1:8" s="47" customFormat="1" ht="69" customHeight="1" x14ac:dyDescent="0.25">
      <c r="A77" s="56" t="s">
        <v>698</v>
      </c>
      <c r="B77" s="57" t="s">
        <v>56</v>
      </c>
      <c r="C77" s="58" t="s">
        <v>581</v>
      </c>
      <c r="D77" s="101">
        <v>14.76</v>
      </c>
      <c r="E77" s="101">
        <v>14.78</v>
      </c>
      <c r="F77" s="111" t="s">
        <v>571</v>
      </c>
      <c r="G77" s="111" t="s">
        <v>571</v>
      </c>
      <c r="H77" s="111" t="s">
        <v>571</v>
      </c>
    </row>
    <row r="78" spans="1:8" s="47" customFormat="1" ht="63" x14ac:dyDescent="0.25">
      <c r="A78" s="56" t="s">
        <v>699</v>
      </c>
      <c r="B78" s="57" t="s">
        <v>60</v>
      </c>
      <c r="C78" s="62" t="s">
        <v>700</v>
      </c>
      <c r="D78" s="153">
        <v>100</v>
      </c>
      <c r="E78" s="153">
        <v>100</v>
      </c>
      <c r="F78" s="153">
        <v>100</v>
      </c>
      <c r="G78" s="153">
        <v>100</v>
      </c>
      <c r="H78" s="153">
        <v>100</v>
      </c>
    </row>
    <row r="79" spans="1:8" s="47" customFormat="1" ht="47.25" x14ac:dyDescent="0.25">
      <c r="A79" s="56" t="s">
        <v>701</v>
      </c>
      <c r="B79" s="57" t="s">
        <v>61</v>
      </c>
      <c r="C79" s="58" t="s">
        <v>702</v>
      </c>
      <c r="D79" s="154">
        <v>50135</v>
      </c>
      <c r="E79" s="154">
        <v>50135</v>
      </c>
      <c r="F79" s="154">
        <v>50135</v>
      </c>
      <c r="G79" s="154">
        <v>50135</v>
      </c>
      <c r="H79" s="155">
        <v>50135</v>
      </c>
    </row>
    <row r="80" spans="1:8" s="47" customFormat="1" ht="53.25" customHeight="1" x14ac:dyDescent="0.25">
      <c r="A80" s="56" t="s">
        <v>703</v>
      </c>
      <c r="B80" s="57" t="s">
        <v>62</v>
      </c>
      <c r="C80" s="58" t="s">
        <v>704</v>
      </c>
      <c r="D80" s="114" t="s">
        <v>571</v>
      </c>
      <c r="E80" s="153">
        <v>100</v>
      </c>
      <c r="F80" s="153">
        <v>100</v>
      </c>
      <c r="G80" s="153">
        <v>100</v>
      </c>
      <c r="H80" s="153">
        <v>100</v>
      </c>
    </row>
    <row r="81" spans="1:8" s="47" customFormat="1" ht="47.25" x14ac:dyDescent="0.25">
      <c r="A81" s="56" t="s">
        <v>705</v>
      </c>
      <c r="B81" s="57" t="s">
        <v>63</v>
      </c>
      <c r="C81" s="61" t="s">
        <v>706</v>
      </c>
      <c r="D81" s="104">
        <v>81.7</v>
      </c>
      <c r="E81" s="104">
        <v>82</v>
      </c>
      <c r="F81" s="104">
        <v>82</v>
      </c>
      <c r="G81" s="104">
        <v>82</v>
      </c>
      <c r="H81" s="104">
        <v>82</v>
      </c>
    </row>
    <row r="82" spans="1:8" s="47" customFormat="1" ht="47.25" x14ac:dyDescent="0.25">
      <c r="A82" s="56" t="s">
        <v>707</v>
      </c>
      <c r="B82" s="57" t="s">
        <v>64</v>
      </c>
      <c r="C82" s="61" t="s">
        <v>708</v>
      </c>
      <c r="D82" s="104">
        <v>18.2</v>
      </c>
      <c r="E82" s="102">
        <v>18.2</v>
      </c>
      <c r="F82" s="104">
        <v>19</v>
      </c>
      <c r="G82" s="102">
        <v>19.8</v>
      </c>
      <c r="H82" s="102">
        <v>20.5</v>
      </c>
    </row>
    <row r="83" spans="1:8" s="47" customFormat="1" ht="63" x14ac:dyDescent="0.25">
      <c r="A83" s="56" t="s">
        <v>709</v>
      </c>
      <c r="B83" s="57" t="s">
        <v>548</v>
      </c>
      <c r="C83" s="68" t="s">
        <v>710</v>
      </c>
      <c r="D83" s="121">
        <v>100</v>
      </c>
      <c r="E83" s="121">
        <v>100</v>
      </c>
      <c r="F83" s="121">
        <v>100</v>
      </c>
      <c r="G83" s="121">
        <v>100</v>
      </c>
      <c r="H83" s="121">
        <v>100</v>
      </c>
    </row>
    <row r="84" spans="1:8" s="47" customFormat="1" ht="78.75" x14ac:dyDescent="0.25">
      <c r="A84" s="56" t="s">
        <v>711</v>
      </c>
      <c r="B84" s="57" t="s">
        <v>65</v>
      </c>
      <c r="C84" s="69" t="s">
        <v>712</v>
      </c>
      <c r="D84" s="139">
        <v>100</v>
      </c>
      <c r="E84" s="139">
        <v>100</v>
      </c>
      <c r="F84" s="139">
        <v>100</v>
      </c>
      <c r="G84" s="139">
        <v>100</v>
      </c>
      <c r="H84" s="139">
        <v>100</v>
      </c>
    </row>
    <row r="85" spans="1:8" s="47" customFormat="1" ht="31.5" x14ac:dyDescent="0.25">
      <c r="A85" s="56" t="s">
        <v>713</v>
      </c>
      <c r="B85" s="57" t="s">
        <v>714</v>
      </c>
      <c r="C85" s="69" t="s">
        <v>715</v>
      </c>
      <c r="D85" s="116">
        <v>13</v>
      </c>
      <c r="E85" s="117">
        <v>12</v>
      </c>
      <c r="F85" s="117">
        <v>12</v>
      </c>
      <c r="G85" s="117">
        <v>12</v>
      </c>
      <c r="H85" s="117">
        <v>12</v>
      </c>
    </row>
    <row r="86" spans="1:8" s="47" customFormat="1" ht="31.5" x14ac:dyDescent="0.25">
      <c r="A86" s="56" t="s">
        <v>716</v>
      </c>
      <c r="B86" s="57" t="s">
        <v>67</v>
      </c>
      <c r="C86" s="61" t="s">
        <v>717</v>
      </c>
      <c r="D86" s="156">
        <v>2400</v>
      </c>
      <c r="E86" s="156">
        <v>2400</v>
      </c>
      <c r="F86" s="156">
        <v>2400</v>
      </c>
      <c r="G86" s="156">
        <v>2400</v>
      </c>
      <c r="H86" s="156">
        <v>2400</v>
      </c>
    </row>
    <row r="87" spans="1:8" s="47" customFormat="1" ht="78.75" x14ac:dyDescent="0.25">
      <c r="A87" s="56" t="s">
        <v>718</v>
      </c>
      <c r="B87" s="57" t="s">
        <v>68</v>
      </c>
      <c r="C87" s="62" t="s">
        <v>719</v>
      </c>
      <c r="D87" s="109">
        <v>69</v>
      </c>
      <c r="E87" s="109">
        <v>54</v>
      </c>
      <c r="F87" s="109">
        <v>56</v>
      </c>
      <c r="G87" s="109">
        <v>57</v>
      </c>
      <c r="H87" s="109">
        <v>58</v>
      </c>
    </row>
    <row r="88" spans="1:8" s="46" customFormat="1" ht="47.25" x14ac:dyDescent="0.25">
      <c r="A88" s="222" t="s">
        <v>720</v>
      </c>
      <c r="B88" s="224" t="s">
        <v>393</v>
      </c>
      <c r="C88" s="63" t="s">
        <v>721</v>
      </c>
      <c r="D88" s="110">
        <v>5.7</v>
      </c>
      <c r="E88" s="109" t="s">
        <v>571</v>
      </c>
      <c r="F88" s="109" t="s">
        <v>571</v>
      </c>
      <c r="G88" s="109" t="s">
        <v>571</v>
      </c>
      <c r="H88" s="109" t="s">
        <v>571</v>
      </c>
    </row>
    <row r="89" spans="1:8" s="46" customFormat="1" ht="63" x14ac:dyDescent="0.25">
      <c r="A89" s="223"/>
      <c r="B89" s="225"/>
      <c r="C89" s="63" t="s">
        <v>722</v>
      </c>
      <c r="D89" s="156">
        <v>11172</v>
      </c>
      <c r="E89" s="109" t="s">
        <v>571</v>
      </c>
      <c r="F89" s="109" t="s">
        <v>571</v>
      </c>
      <c r="G89" s="109" t="s">
        <v>571</v>
      </c>
      <c r="H89" s="109" t="s">
        <v>571</v>
      </c>
    </row>
    <row r="90" spans="1:8" s="46" customFormat="1" ht="47.25" x14ac:dyDescent="0.25">
      <c r="A90" s="232" t="s">
        <v>723</v>
      </c>
      <c r="B90" s="233" t="s">
        <v>394</v>
      </c>
      <c r="C90" s="63" t="s">
        <v>724</v>
      </c>
      <c r="D90" s="108">
        <v>81.7</v>
      </c>
      <c r="E90" s="109" t="s">
        <v>571</v>
      </c>
      <c r="F90" s="109" t="s">
        <v>571</v>
      </c>
      <c r="G90" s="109" t="s">
        <v>571</v>
      </c>
      <c r="H90" s="109" t="s">
        <v>571</v>
      </c>
    </row>
    <row r="91" spans="1:8" s="46" customFormat="1" ht="63" x14ac:dyDescent="0.25">
      <c r="A91" s="232"/>
      <c r="B91" s="233"/>
      <c r="C91" s="63" t="s">
        <v>725</v>
      </c>
      <c r="D91" s="108">
        <v>19.899999999999999</v>
      </c>
      <c r="E91" s="109" t="s">
        <v>571</v>
      </c>
      <c r="F91" s="109" t="s">
        <v>571</v>
      </c>
      <c r="G91" s="109" t="s">
        <v>571</v>
      </c>
      <c r="H91" s="109" t="s">
        <v>571</v>
      </c>
    </row>
    <row r="92" spans="1:8" s="46" customFormat="1" ht="63" x14ac:dyDescent="0.25">
      <c r="A92" s="232" t="s">
        <v>726</v>
      </c>
      <c r="B92" s="233" t="s">
        <v>395</v>
      </c>
      <c r="C92" s="63" t="s">
        <v>727</v>
      </c>
      <c r="D92" s="110">
        <v>95</v>
      </c>
      <c r="E92" s="109" t="s">
        <v>571</v>
      </c>
      <c r="F92" s="109" t="s">
        <v>571</v>
      </c>
      <c r="G92" s="109" t="s">
        <v>571</v>
      </c>
      <c r="H92" s="109" t="s">
        <v>571</v>
      </c>
    </row>
    <row r="93" spans="1:8" s="46" customFormat="1" ht="63" x14ac:dyDescent="0.25">
      <c r="A93" s="232"/>
      <c r="B93" s="233"/>
      <c r="C93" s="63" t="s">
        <v>697</v>
      </c>
      <c r="D93" s="108">
        <v>80.8</v>
      </c>
      <c r="E93" s="109" t="s">
        <v>571</v>
      </c>
      <c r="F93" s="109" t="s">
        <v>571</v>
      </c>
      <c r="G93" s="109" t="s">
        <v>571</v>
      </c>
      <c r="H93" s="109" t="s">
        <v>571</v>
      </c>
    </row>
    <row r="94" spans="1:8" s="46" customFormat="1" ht="47.25" x14ac:dyDescent="0.25">
      <c r="A94" s="66" t="s">
        <v>728</v>
      </c>
      <c r="B94" s="67" t="s">
        <v>729</v>
      </c>
      <c r="C94" s="63" t="s">
        <v>730</v>
      </c>
      <c r="D94" s="108">
        <v>21</v>
      </c>
      <c r="E94" s="109" t="s">
        <v>571</v>
      </c>
      <c r="F94" s="109" t="s">
        <v>571</v>
      </c>
      <c r="G94" s="109" t="s">
        <v>571</v>
      </c>
      <c r="H94" s="109" t="s">
        <v>571</v>
      </c>
    </row>
    <row r="95" spans="1:8" s="46" customFormat="1" ht="47.25" x14ac:dyDescent="0.25">
      <c r="A95" s="222" t="s">
        <v>731</v>
      </c>
      <c r="B95" s="224" t="s">
        <v>498</v>
      </c>
      <c r="C95" s="64" t="s">
        <v>732</v>
      </c>
      <c r="D95" s="108">
        <v>240</v>
      </c>
      <c r="E95" s="109" t="s">
        <v>571</v>
      </c>
      <c r="F95" s="109" t="s">
        <v>571</v>
      </c>
      <c r="G95" s="109" t="s">
        <v>571</v>
      </c>
      <c r="H95" s="109" t="s">
        <v>571</v>
      </c>
    </row>
    <row r="96" spans="1:8" s="46" customFormat="1" ht="47.25" x14ac:dyDescent="0.25">
      <c r="A96" s="223"/>
      <c r="B96" s="225"/>
      <c r="C96" s="63" t="s">
        <v>733</v>
      </c>
      <c r="D96" s="108">
        <v>69</v>
      </c>
      <c r="E96" s="109" t="s">
        <v>571</v>
      </c>
      <c r="F96" s="109" t="s">
        <v>571</v>
      </c>
      <c r="G96" s="109" t="s">
        <v>571</v>
      </c>
      <c r="H96" s="109" t="s">
        <v>571</v>
      </c>
    </row>
    <row r="97" spans="1:10" s="46" customFormat="1" ht="78.75" x14ac:dyDescent="0.25">
      <c r="A97" s="232" t="s">
        <v>734</v>
      </c>
      <c r="B97" s="236" t="s">
        <v>735</v>
      </c>
      <c r="C97" s="64" t="s">
        <v>736</v>
      </c>
      <c r="D97" s="110">
        <v>85</v>
      </c>
      <c r="E97" s="109" t="s">
        <v>571</v>
      </c>
      <c r="F97" s="109" t="s">
        <v>571</v>
      </c>
      <c r="G97" s="109" t="s">
        <v>571</v>
      </c>
      <c r="H97" s="109" t="s">
        <v>571</v>
      </c>
    </row>
    <row r="98" spans="1:10" s="46" customFormat="1" ht="78.75" x14ac:dyDescent="0.25">
      <c r="A98" s="232"/>
      <c r="B98" s="236"/>
      <c r="C98" s="64" t="s">
        <v>737</v>
      </c>
      <c r="D98" s="110">
        <v>89</v>
      </c>
      <c r="E98" s="109" t="s">
        <v>571</v>
      </c>
      <c r="F98" s="109" t="s">
        <v>571</v>
      </c>
      <c r="G98" s="109" t="s">
        <v>571</v>
      </c>
      <c r="H98" s="109" t="s">
        <v>571</v>
      </c>
    </row>
    <row r="99" spans="1:10" ht="31.5" x14ac:dyDescent="0.25">
      <c r="A99" s="237" t="s">
        <v>738</v>
      </c>
      <c r="B99" s="230" t="s">
        <v>7</v>
      </c>
      <c r="C99" s="157" t="s">
        <v>739</v>
      </c>
      <c r="D99" s="145">
        <v>130.9</v>
      </c>
      <c r="E99" s="145">
        <v>153.29</v>
      </c>
      <c r="F99" s="145">
        <v>392.67</v>
      </c>
      <c r="G99" s="150" t="s">
        <v>571</v>
      </c>
      <c r="H99" s="150" t="s">
        <v>571</v>
      </c>
    </row>
    <row r="100" spans="1:10" ht="47.25" x14ac:dyDescent="0.25">
      <c r="A100" s="238"/>
      <c r="B100" s="231"/>
      <c r="C100" s="158" t="s">
        <v>740</v>
      </c>
      <c r="D100" s="160">
        <v>84</v>
      </c>
      <c r="E100" s="160">
        <v>85.3</v>
      </c>
      <c r="F100" s="160">
        <v>85.3</v>
      </c>
      <c r="G100" s="160">
        <v>85.3</v>
      </c>
      <c r="H100" s="160">
        <v>85.3</v>
      </c>
    </row>
    <row r="101" spans="1:10" s="49" customFormat="1" ht="15.75" x14ac:dyDescent="0.25">
      <c r="A101" s="24" t="s">
        <v>741</v>
      </c>
      <c r="B101" s="18" t="s">
        <v>88</v>
      </c>
      <c r="C101" s="70" t="s">
        <v>742</v>
      </c>
      <c r="D101" s="101">
        <v>1.1499999999999999</v>
      </c>
      <c r="E101" s="101">
        <v>1.4550000000000001</v>
      </c>
      <c r="F101" s="101">
        <v>1.4550000000000001</v>
      </c>
      <c r="G101" s="101">
        <v>1.4550000000000001</v>
      </c>
      <c r="H101" s="118" t="s">
        <v>571</v>
      </c>
    </row>
    <row r="102" spans="1:10" s="49" customFormat="1" ht="63" x14ac:dyDescent="0.25">
      <c r="A102" s="24" t="s">
        <v>743</v>
      </c>
      <c r="B102" s="18" t="s">
        <v>744</v>
      </c>
      <c r="C102" s="70" t="s">
        <v>745</v>
      </c>
      <c r="D102" s="118" t="s">
        <v>571</v>
      </c>
      <c r="E102" s="118" t="s">
        <v>571</v>
      </c>
      <c r="F102" s="118" t="s">
        <v>571</v>
      </c>
      <c r="G102" s="101">
        <v>240.06</v>
      </c>
      <c r="H102" s="118" t="s">
        <v>571</v>
      </c>
    </row>
    <row r="103" spans="1:10" s="49" customFormat="1" ht="31.5" x14ac:dyDescent="0.25">
      <c r="A103" s="24" t="s">
        <v>746</v>
      </c>
      <c r="B103" s="18" t="s">
        <v>87</v>
      </c>
      <c r="C103" s="70" t="s">
        <v>747</v>
      </c>
      <c r="D103" s="118" t="s">
        <v>571</v>
      </c>
      <c r="E103" s="118">
        <v>5</v>
      </c>
      <c r="F103" s="118">
        <v>6</v>
      </c>
      <c r="G103" s="118" t="s">
        <v>571</v>
      </c>
      <c r="H103" s="118" t="s">
        <v>571</v>
      </c>
    </row>
    <row r="104" spans="1:10" s="49" customFormat="1" ht="63" x14ac:dyDescent="0.25">
      <c r="A104" s="24" t="s">
        <v>748</v>
      </c>
      <c r="B104" s="18" t="s">
        <v>90</v>
      </c>
      <c r="C104" s="70" t="s">
        <v>749</v>
      </c>
      <c r="D104" s="118">
        <v>40</v>
      </c>
      <c r="E104" s="118">
        <v>43</v>
      </c>
      <c r="F104" s="118" t="s">
        <v>571</v>
      </c>
      <c r="G104" s="118" t="s">
        <v>571</v>
      </c>
      <c r="H104" s="118" t="s">
        <v>571</v>
      </c>
    </row>
    <row r="105" spans="1:10" s="49" customFormat="1" ht="31.5" x14ac:dyDescent="0.25">
      <c r="A105" s="24" t="s">
        <v>750</v>
      </c>
      <c r="B105" s="18" t="s">
        <v>86</v>
      </c>
      <c r="C105" s="70" t="s">
        <v>751</v>
      </c>
      <c r="D105" s="118" t="s">
        <v>571</v>
      </c>
      <c r="E105" s="118">
        <v>68.7</v>
      </c>
      <c r="F105" s="118">
        <v>137.4</v>
      </c>
      <c r="G105" s="118">
        <v>206.1</v>
      </c>
      <c r="H105" s="118" t="s">
        <v>571</v>
      </c>
    </row>
    <row r="106" spans="1:10" s="49" customFormat="1" ht="47.25" x14ac:dyDescent="0.25">
      <c r="A106" s="24" t="s">
        <v>752</v>
      </c>
      <c r="B106" s="18" t="s">
        <v>753</v>
      </c>
      <c r="C106" s="70" t="s">
        <v>754</v>
      </c>
      <c r="D106" s="101">
        <v>15.99</v>
      </c>
      <c r="E106" s="101">
        <v>21.76</v>
      </c>
      <c r="F106" s="118" t="s">
        <v>571</v>
      </c>
      <c r="G106" s="118" t="s">
        <v>571</v>
      </c>
      <c r="H106" s="118" t="s">
        <v>571</v>
      </c>
    </row>
    <row r="107" spans="1:10" s="49" customFormat="1" ht="63" x14ac:dyDescent="0.25">
      <c r="A107" s="24" t="s">
        <v>755</v>
      </c>
      <c r="B107" s="18" t="s">
        <v>100</v>
      </c>
      <c r="C107" s="61" t="s">
        <v>777</v>
      </c>
      <c r="D107" s="102">
        <v>57.9</v>
      </c>
      <c r="E107" s="104">
        <v>75</v>
      </c>
      <c r="F107" s="104">
        <v>100</v>
      </c>
      <c r="G107" s="102" t="s">
        <v>571</v>
      </c>
      <c r="H107" s="102" t="s">
        <v>756</v>
      </c>
    </row>
    <row r="108" spans="1:10" s="49" customFormat="1" ht="78.75" x14ac:dyDescent="0.25">
      <c r="A108" s="24" t="s">
        <v>757</v>
      </c>
      <c r="B108" s="18" t="s">
        <v>493</v>
      </c>
      <c r="C108" s="70" t="s">
        <v>758</v>
      </c>
      <c r="D108" s="118" t="s">
        <v>571</v>
      </c>
      <c r="E108" s="101">
        <v>100</v>
      </c>
      <c r="F108" s="118" t="s">
        <v>571</v>
      </c>
      <c r="G108" s="118" t="s">
        <v>571</v>
      </c>
      <c r="H108" s="118" t="s">
        <v>571</v>
      </c>
      <c r="I108" s="42"/>
      <c r="J108" s="50"/>
    </row>
    <row r="109" spans="1:10" s="49" customFormat="1" ht="63" x14ac:dyDescent="0.25">
      <c r="A109" s="24" t="s">
        <v>759</v>
      </c>
      <c r="B109" s="18" t="s">
        <v>101</v>
      </c>
      <c r="C109" s="70" t="s">
        <v>760</v>
      </c>
      <c r="D109" s="118">
        <v>106</v>
      </c>
      <c r="E109" s="118">
        <v>139</v>
      </c>
      <c r="F109" s="118">
        <v>500</v>
      </c>
      <c r="G109" s="118">
        <v>500</v>
      </c>
      <c r="H109" s="118">
        <v>500</v>
      </c>
    </row>
    <row r="110" spans="1:10" s="49" customFormat="1" ht="66" customHeight="1" x14ac:dyDescent="0.25">
      <c r="A110" s="24" t="s">
        <v>761</v>
      </c>
      <c r="B110" s="18" t="s">
        <v>102</v>
      </c>
      <c r="C110" s="61" t="s">
        <v>762</v>
      </c>
      <c r="D110" s="104">
        <v>19.899999999999999</v>
      </c>
      <c r="E110" s="104">
        <v>16.8</v>
      </c>
      <c r="F110" s="104">
        <v>14.1</v>
      </c>
      <c r="G110" s="104">
        <v>14.1</v>
      </c>
      <c r="H110" s="104">
        <v>14.1</v>
      </c>
    </row>
    <row r="111" spans="1:10" s="49" customFormat="1" ht="110.25" x14ac:dyDescent="0.25">
      <c r="A111" s="24" t="s">
        <v>763</v>
      </c>
      <c r="B111" s="18" t="s">
        <v>103</v>
      </c>
      <c r="C111" s="61" t="s">
        <v>764</v>
      </c>
      <c r="D111" s="156">
        <v>2402</v>
      </c>
      <c r="E111" s="156">
        <v>2611</v>
      </c>
      <c r="F111" s="161">
        <v>2687</v>
      </c>
      <c r="G111" s="156">
        <v>2760</v>
      </c>
      <c r="H111" s="156">
        <v>2833</v>
      </c>
    </row>
    <row r="112" spans="1:10" s="49" customFormat="1" ht="78.75" x14ac:dyDescent="0.25">
      <c r="A112" s="24" t="s">
        <v>765</v>
      </c>
      <c r="B112" s="18" t="s">
        <v>104</v>
      </c>
      <c r="C112" s="61" t="s">
        <v>766</v>
      </c>
      <c r="D112" s="112" t="s">
        <v>571</v>
      </c>
      <c r="E112" s="104">
        <v>100</v>
      </c>
      <c r="F112" s="104">
        <v>100</v>
      </c>
      <c r="G112" s="104">
        <v>100</v>
      </c>
      <c r="H112" s="104">
        <v>100</v>
      </c>
    </row>
    <row r="113" spans="1:8" s="49" customFormat="1" ht="78.75" x14ac:dyDescent="0.25">
      <c r="A113" s="24" t="s">
        <v>767</v>
      </c>
      <c r="B113" s="18" t="s">
        <v>105</v>
      </c>
      <c r="C113" s="68" t="s">
        <v>768</v>
      </c>
      <c r="D113" s="115" t="s">
        <v>571</v>
      </c>
      <c r="E113" s="115">
        <v>118</v>
      </c>
      <c r="F113" s="115">
        <v>54</v>
      </c>
      <c r="G113" s="115">
        <v>10</v>
      </c>
      <c r="H113" s="115">
        <v>10</v>
      </c>
    </row>
    <row r="114" spans="1:8" s="49" customFormat="1" ht="87.75" customHeight="1" x14ac:dyDescent="0.25">
      <c r="A114" s="24" t="s">
        <v>769</v>
      </c>
      <c r="B114" s="18" t="s">
        <v>106</v>
      </c>
      <c r="C114" s="69" t="s">
        <v>770</v>
      </c>
      <c r="D114" s="116" t="s">
        <v>571</v>
      </c>
      <c r="E114" s="139">
        <v>100</v>
      </c>
      <c r="F114" s="139">
        <v>100</v>
      </c>
      <c r="G114" s="139">
        <v>100</v>
      </c>
      <c r="H114" s="139">
        <v>100</v>
      </c>
    </row>
    <row r="115" spans="1:8" s="49" customFormat="1" ht="47.25" x14ac:dyDescent="0.25">
      <c r="A115" s="24" t="s">
        <v>771</v>
      </c>
      <c r="B115" s="18" t="s">
        <v>107</v>
      </c>
      <c r="C115" s="68" t="s">
        <v>772</v>
      </c>
      <c r="D115" s="112" t="s">
        <v>571</v>
      </c>
      <c r="E115" s="156">
        <v>6732</v>
      </c>
      <c r="F115" s="156">
        <v>6732</v>
      </c>
      <c r="G115" s="156">
        <v>6732</v>
      </c>
      <c r="H115" s="156">
        <v>6728</v>
      </c>
    </row>
    <row r="116" spans="1:8" s="49" customFormat="1" ht="94.5" x14ac:dyDescent="0.25">
      <c r="A116" s="24" t="s">
        <v>773</v>
      </c>
      <c r="B116" s="18" t="s">
        <v>108</v>
      </c>
      <c r="C116" s="61" t="s">
        <v>774</v>
      </c>
      <c r="D116" s="162">
        <v>66</v>
      </c>
      <c r="E116" s="112">
        <v>66</v>
      </c>
      <c r="F116" s="112">
        <v>66</v>
      </c>
      <c r="G116" s="112">
        <v>66</v>
      </c>
      <c r="H116" s="112">
        <v>66</v>
      </c>
    </row>
    <row r="117" spans="1:8" s="47" customFormat="1" ht="47.25" x14ac:dyDescent="0.25">
      <c r="A117" s="222" t="s">
        <v>775</v>
      </c>
      <c r="B117" s="224" t="s">
        <v>479</v>
      </c>
      <c r="C117" s="64" t="s">
        <v>776</v>
      </c>
      <c r="D117" s="111">
        <v>274.7</v>
      </c>
      <c r="E117" s="111" t="s">
        <v>571</v>
      </c>
      <c r="F117" s="111" t="s">
        <v>571</v>
      </c>
      <c r="G117" s="111" t="s">
        <v>571</v>
      </c>
      <c r="H117" s="111" t="s">
        <v>571</v>
      </c>
    </row>
    <row r="118" spans="1:8" s="47" customFormat="1" ht="63" x14ac:dyDescent="0.25">
      <c r="A118" s="223"/>
      <c r="B118" s="225"/>
      <c r="C118" s="64" t="s">
        <v>777</v>
      </c>
      <c r="D118" s="111">
        <v>57.9</v>
      </c>
      <c r="E118" s="111" t="s">
        <v>571</v>
      </c>
      <c r="F118" s="111" t="s">
        <v>571</v>
      </c>
      <c r="G118" s="111" t="s">
        <v>571</v>
      </c>
      <c r="H118" s="111" t="s">
        <v>571</v>
      </c>
    </row>
    <row r="119" spans="1:8" s="47" customFormat="1" ht="63" x14ac:dyDescent="0.25">
      <c r="A119" s="71" t="s">
        <v>778</v>
      </c>
      <c r="B119" s="72" t="s">
        <v>543</v>
      </c>
      <c r="C119" s="58" t="s">
        <v>779</v>
      </c>
      <c r="D119" s="101">
        <v>100</v>
      </c>
      <c r="E119" s="111" t="s">
        <v>571</v>
      </c>
      <c r="F119" s="111" t="s">
        <v>571</v>
      </c>
      <c r="G119" s="111" t="s">
        <v>571</v>
      </c>
      <c r="H119" s="111" t="s">
        <v>571</v>
      </c>
    </row>
    <row r="120" spans="1:8" s="46" customFormat="1" ht="47.25" x14ac:dyDescent="0.25">
      <c r="A120" s="66" t="s">
        <v>780</v>
      </c>
      <c r="B120" s="67" t="s">
        <v>480</v>
      </c>
      <c r="C120" s="63" t="s">
        <v>760</v>
      </c>
      <c r="D120" s="113">
        <v>106</v>
      </c>
      <c r="E120" s="111" t="s">
        <v>571</v>
      </c>
      <c r="F120" s="111" t="s">
        <v>571</v>
      </c>
      <c r="G120" s="111" t="s">
        <v>571</v>
      </c>
      <c r="H120" s="111" t="s">
        <v>571</v>
      </c>
    </row>
    <row r="121" spans="1:8" s="46" customFormat="1" ht="47.25" x14ac:dyDescent="0.25">
      <c r="A121" s="66" t="s">
        <v>781</v>
      </c>
      <c r="B121" s="67" t="s">
        <v>782</v>
      </c>
      <c r="C121" s="64" t="s">
        <v>783</v>
      </c>
      <c r="D121" s="119">
        <v>56</v>
      </c>
      <c r="E121" s="111" t="s">
        <v>571</v>
      </c>
      <c r="F121" s="111" t="s">
        <v>571</v>
      </c>
      <c r="G121" s="111" t="s">
        <v>571</v>
      </c>
      <c r="H121" s="111" t="s">
        <v>571</v>
      </c>
    </row>
    <row r="122" spans="1:8" s="46" customFormat="1" ht="94.5" x14ac:dyDescent="0.25">
      <c r="A122" s="71" t="s">
        <v>784</v>
      </c>
      <c r="B122" s="73" t="s">
        <v>482</v>
      </c>
      <c r="C122" s="63" t="s">
        <v>785</v>
      </c>
      <c r="D122" s="108">
        <v>58.9</v>
      </c>
      <c r="E122" s="111" t="s">
        <v>571</v>
      </c>
      <c r="F122" s="111" t="s">
        <v>571</v>
      </c>
      <c r="G122" s="111" t="s">
        <v>571</v>
      </c>
      <c r="H122" s="111" t="s">
        <v>571</v>
      </c>
    </row>
    <row r="123" spans="1:8" s="46" customFormat="1" ht="47.25" x14ac:dyDescent="0.25">
      <c r="A123" s="222" t="s">
        <v>786</v>
      </c>
      <c r="B123" s="224" t="s">
        <v>483</v>
      </c>
      <c r="C123" s="63" t="s">
        <v>787</v>
      </c>
      <c r="D123" s="108">
        <v>2</v>
      </c>
      <c r="E123" s="111" t="s">
        <v>571</v>
      </c>
      <c r="F123" s="111" t="s">
        <v>571</v>
      </c>
      <c r="G123" s="111" t="s">
        <v>571</v>
      </c>
      <c r="H123" s="111" t="s">
        <v>571</v>
      </c>
    </row>
    <row r="124" spans="1:8" s="46" customFormat="1" ht="63" x14ac:dyDescent="0.25">
      <c r="A124" s="223"/>
      <c r="B124" s="225"/>
      <c r="C124" s="63" t="s">
        <v>788</v>
      </c>
      <c r="D124" s="108">
        <v>24</v>
      </c>
      <c r="E124" s="111" t="s">
        <v>571</v>
      </c>
      <c r="F124" s="111" t="s">
        <v>571</v>
      </c>
      <c r="G124" s="111" t="s">
        <v>571</v>
      </c>
      <c r="H124" s="111" t="s">
        <v>571</v>
      </c>
    </row>
    <row r="125" spans="1:8" s="46" customFormat="1" ht="157.5" x14ac:dyDescent="0.25">
      <c r="A125" s="222" t="s">
        <v>789</v>
      </c>
      <c r="B125" s="224" t="s">
        <v>790</v>
      </c>
      <c r="C125" s="63" t="s">
        <v>791</v>
      </c>
      <c r="D125" s="108">
        <v>32</v>
      </c>
      <c r="E125" s="111" t="s">
        <v>571</v>
      </c>
      <c r="F125" s="111" t="s">
        <v>571</v>
      </c>
      <c r="G125" s="111" t="s">
        <v>571</v>
      </c>
      <c r="H125" s="111" t="s">
        <v>571</v>
      </c>
    </row>
    <row r="126" spans="1:8" s="46" customFormat="1" ht="110.25" x14ac:dyDescent="0.25">
      <c r="A126" s="223"/>
      <c r="B126" s="225"/>
      <c r="C126" s="63" t="s">
        <v>792</v>
      </c>
      <c r="D126" s="108">
        <v>104</v>
      </c>
      <c r="E126" s="111" t="s">
        <v>571</v>
      </c>
      <c r="F126" s="111" t="s">
        <v>571</v>
      </c>
      <c r="G126" s="111" t="s">
        <v>571</v>
      </c>
      <c r="H126" s="111" t="s">
        <v>571</v>
      </c>
    </row>
    <row r="127" spans="1:8" s="46" customFormat="1" ht="94.5" x14ac:dyDescent="0.25">
      <c r="A127" s="222" t="s">
        <v>793</v>
      </c>
      <c r="B127" s="224" t="s">
        <v>794</v>
      </c>
      <c r="C127" s="63" t="s">
        <v>795</v>
      </c>
      <c r="D127" s="108">
        <v>5</v>
      </c>
      <c r="E127" s="111" t="s">
        <v>571</v>
      </c>
      <c r="F127" s="111" t="s">
        <v>571</v>
      </c>
      <c r="G127" s="111" t="s">
        <v>571</v>
      </c>
      <c r="H127" s="111" t="s">
        <v>571</v>
      </c>
    </row>
    <row r="128" spans="1:8" s="46" customFormat="1" ht="94.5" x14ac:dyDescent="0.25">
      <c r="A128" s="223"/>
      <c r="B128" s="225"/>
      <c r="C128" s="63" t="s">
        <v>796</v>
      </c>
      <c r="D128" s="108">
        <v>2</v>
      </c>
      <c r="E128" s="111" t="s">
        <v>571</v>
      </c>
      <c r="F128" s="111" t="s">
        <v>571</v>
      </c>
      <c r="G128" s="111" t="s">
        <v>571</v>
      </c>
      <c r="H128" s="111" t="s">
        <v>571</v>
      </c>
    </row>
    <row r="129" spans="1:8" s="46" customFormat="1" ht="47.25" x14ac:dyDescent="0.25">
      <c r="A129" s="71" t="s">
        <v>797</v>
      </c>
      <c r="B129" s="73" t="s">
        <v>486</v>
      </c>
      <c r="C129" s="63" t="s">
        <v>798</v>
      </c>
      <c r="D129" s="108">
        <v>94.1</v>
      </c>
      <c r="E129" s="111" t="s">
        <v>571</v>
      </c>
      <c r="F129" s="111" t="s">
        <v>571</v>
      </c>
      <c r="G129" s="111" t="s">
        <v>571</v>
      </c>
      <c r="H129" s="111" t="s">
        <v>571</v>
      </c>
    </row>
    <row r="130" spans="1:8" s="46" customFormat="1" ht="47.25" x14ac:dyDescent="0.25">
      <c r="A130" s="71" t="s">
        <v>799</v>
      </c>
      <c r="B130" s="73" t="s">
        <v>487</v>
      </c>
      <c r="C130" s="63" t="s">
        <v>800</v>
      </c>
      <c r="D130" s="108">
        <v>7.3</v>
      </c>
      <c r="E130" s="111" t="s">
        <v>571</v>
      </c>
      <c r="F130" s="111" t="s">
        <v>571</v>
      </c>
      <c r="G130" s="111" t="s">
        <v>571</v>
      </c>
      <c r="H130" s="111" t="s">
        <v>571</v>
      </c>
    </row>
    <row r="131" spans="1:8" s="46" customFormat="1" ht="31.5" x14ac:dyDescent="0.25">
      <c r="A131" s="71" t="s">
        <v>801</v>
      </c>
      <c r="B131" s="73" t="s">
        <v>802</v>
      </c>
      <c r="C131" s="63" t="s">
        <v>803</v>
      </c>
      <c r="D131" s="108">
        <v>1.2090000000000001</v>
      </c>
      <c r="E131" s="111" t="s">
        <v>571</v>
      </c>
      <c r="F131" s="111" t="s">
        <v>571</v>
      </c>
      <c r="G131" s="111" t="s">
        <v>571</v>
      </c>
      <c r="H131" s="111" t="s">
        <v>571</v>
      </c>
    </row>
    <row r="132" spans="1:8" ht="42" customHeight="1" x14ac:dyDescent="0.25">
      <c r="A132" s="234" t="s">
        <v>804</v>
      </c>
      <c r="B132" s="235" t="s">
        <v>805</v>
      </c>
      <c r="C132" s="144" t="s">
        <v>806</v>
      </c>
      <c r="D132" s="145">
        <v>0.4</v>
      </c>
      <c r="E132" s="145">
        <v>0.5</v>
      </c>
      <c r="F132" s="145">
        <v>0.5</v>
      </c>
      <c r="G132" s="145">
        <v>0.5</v>
      </c>
      <c r="H132" s="145">
        <v>0.5</v>
      </c>
    </row>
    <row r="133" spans="1:8" s="46" customFormat="1" ht="63" x14ac:dyDescent="0.25">
      <c r="A133" s="234"/>
      <c r="B133" s="235"/>
      <c r="C133" s="144" t="s">
        <v>1321</v>
      </c>
      <c r="D133" s="145">
        <v>70</v>
      </c>
      <c r="E133" s="145">
        <v>70</v>
      </c>
      <c r="F133" s="145">
        <v>70</v>
      </c>
      <c r="G133" s="150" t="s">
        <v>571</v>
      </c>
      <c r="H133" s="150" t="s">
        <v>571</v>
      </c>
    </row>
    <row r="134" spans="1:8" s="47" customFormat="1" ht="31.5" x14ac:dyDescent="0.25">
      <c r="A134" s="56" t="s">
        <v>807</v>
      </c>
      <c r="B134" s="57" t="s">
        <v>119</v>
      </c>
      <c r="C134" s="58" t="s">
        <v>808</v>
      </c>
      <c r="D134" s="101">
        <v>92</v>
      </c>
      <c r="E134" s="101">
        <v>75</v>
      </c>
      <c r="F134" s="101" t="s">
        <v>571</v>
      </c>
      <c r="G134" s="101" t="s">
        <v>571</v>
      </c>
      <c r="H134" s="101" t="s">
        <v>571</v>
      </c>
    </row>
    <row r="135" spans="1:8" s="47" customFormat="1" ht="92.25" customHeight="1" x14ac:dyDescent="0.25">
      <c r="A135" s="56" t="s">
        <v>809</v>
      </c>
      <c r="B135" s="57" t="s">
        <v>118</v>
      </c>
      <c r="C135" s="58" t="s">
        <v>810</v>
      </c>
      <c r="D135" s="101" t="s">
        <v>571</v>
      </c>
      <c r="E135" s="101">
        <v>50</v>
      </c>
      <c r="F135" s="101">
        <v>50</v>
      </c>
      <c r="G135" s="101">
        <v>50</v>
      </c>
      <c r="H135" s="101">
        <v>50</v>
      </c>
    </row>
    <row r="136" spans="1:8" s="47" customFormat="1" ht="47.25" x14ac:dyDescent="0.25">
      <c r="A136" s="56" t="s">
        <v>811</v>
      </c>
      <c r="B136" s="57" t="s">
        <v>388</v>
      </c>
      <c r="C136" s="58" t="s">
        <v>812</v>
      </c>
      <c r="D136" s="111" t="s">
        <v>571</v>
      </c>
      <c r="E136" s="101">
        <v>100</v>
      </c>
      <c r="F136" s="111" t="s">
        <v>571</v>
      </c>
      <c r="G136" s="111" t="s">
        <v>571</v>
      </c>
      <c r="H136" s="111" t="s">
        <v>571</v>
      </c>
    </row>
    <row r="137" spans="1:8" s="47" customFormat="1" ht="73.5" customHeight="1" x14ac:dyDescent="0.25">
      <c r="A137" s="56" t="s">
        <v>813</v>
      </c>
      <c r="B137" s="57" t="s">
        <v>120</v>
      </c>
      <c r="C137" s="59" t="s">
        <v>814</v>
      </c>
      <c r="D137" s="104">
        <v>71.400000000000006</v>
      </c>
      <c r="E137" s="104">
        <v>70</v>
      </c>
      <c r="F137" s="104">
        <v>70</v>
      </c>
      <c r="G137" s="104">
        <v>70</v>
      </c>
      <c r="H137" s="104">
        <v>70</v>
      </c>
    </row>
    <row r="138" spans="1:8" s="47" customFormat="1" ht="47.25" x14ac:dyDescent="0.25">
      <c r="A138" s="56" t="s">
        <v>815</v>
      </c>
      <c r="B138" s="57" t="s">
        <v>816</v>
      </c>
      <c r="C138" s="59" t="s">
        <v>817</v>
      </c>
      <c r="D138" s="104" t="s">
        <v>571</v>
      </c>
      <c r="E138" s="104">
        <v>100</v>
      </c>
      <c r="F138" s="104">
        <v>100</v>
      </c>
      <c r="G138" s="104">
        <v>100</v>
      </c>
      <c r="H138" s="104">
        <v>100</v>
      </c>
    </row>
    <row r="139" spans="1:8" s="47" customFormat="1" ht="31.5" x14ac:dyDescent="0.25">
      <c r="A139" s="56" t="s">
        <v>818</v>
      </c>
      <c r="B139" s="57" t="s">
        <v>122</v>
      </c>
      <c r="C139" s="61" t="s">
        <v>819</v>
      </c>
      <c r="D139" s="120">
        <v>90.09</v>
      </c>
      <c r="E139" s="104">
        <v>90</v>
      </c>
      <c r="F139" s="104">
        <v>90</v>
      </c>
      <c r="G139" s="104">
        <v>90</v>
      </c>
      <c r="H139" s="104">
        <v>90</v>
      </c>
    </row>
    <row r="140" spans="1:8" s="47" customFormat="1" ht="78.75" x14ac:dyDescent="0.25">
      <c r="A140" s="56" t="s">
        <v>820</v>
      </c>
      <c r="B140" s="57" t="s">
        <v>123</v>
      </c>
      <c r="C140" s="68" t="s">
        <v>832</v>
      </c>
      <c r="D140" s="147">
        <v>70</v>
      </c>
      <c r="E140" s="121">
        <v>70</v>
      </c>
      <c r="F140" s="121">
        <v>70</v>
      </c>
      <c r="G140" s="105" t="s">
        <v>571</v>
      </c>
      <c r="H140" s="105" t="s">
        <v>571</v>
      </c>
    </row>
    <row r="141" spans="1:8" s="47" customFormat="1" ht="58.5" customHeight="1" x14ac:dyDescent="0.25">
      <c r="A141" s="56" t="s">
        <v>821</v>
      </c>
      <c r="B141" s="57" t="s">
        <v>126</v>
      </c>
      <c r="C141" s="61" t="s">
        <v>822</v>
      </c>
      <c r="D141" s="104">
        <v>90.2</v>
      </c>
      <c r="E141" s="104">
        <v>60</v>
      </c>
      <c r="F141" s="104">
        <v>60</v>
      </c>
      <c r="G141" s="104">
        <v>60</v>
      </c>
      <c r="H141" s="104">
        <v>60</v>
      </c>
    </row>
    <row r="142" spans="1:8" s="47" customFormat="1" ht="47.25" x14ac:dyDescent="0.25">
      <c r="A142" s="56" t="s">
        <v>823</v>
      </c>
      <c r="B142" s="57" t="s">
        <v>124</v>
      </c>
      <c r="C142" s="61" t="s">
        <v>824</v>
      </c>
      <c r="D142" s="104">
        <v>98</v>
      </c>
      <c r="E142" s="104">
        <v>98</v>
      </c>
      <c r="F142" s="104">
        <v>98</v>
      </c>
      <c r="G142" s="104">
        <v>98</v>
      </c>
      <c r="H142" s="104">
        <v>98</v>
      </c>
    </row>
    <row r="143" spans="1:8" s="47" customFormat="1" ht="63" x14ac:dyDescent="0.25">
      <c r="A143" s="56" t="s">
        <v>825</v>
      </c>
      <c r="B143" s="57" t="s">
        <v>125</v>
      </c>
      <c r="C143" s="68" t="s">
        <v>842</v>
      </c>
      <c r="D143" s="121">
        <v>150.19999999999999</v>
      </c>
      <c r="E143" s="104">
        <v>140</v>
      </c>
      <c r="F143" s="104">
        <v>141</v>
      </c>
      <c r="G143" s="104">
        <v>141</v>
      </c>
      <c r="H143" s="104">
        <v>141</v>
      </c>
    </row>
    <row r="144" spans="1:8" s="49" customFormat="1" ht="31.5" x14ac:dyDescent="0.25">
      <c r="A144" s="222" t="s">
        <v>826</v>
      </c>
      <c r="B144" s="224" t="s">
        <v>827</v>
      </c>
      <c r="C144" s="58" t="s">
        <v>808</v>
      </c>
      <c r="D144" s="101">
        <v>92</v>
      </c>
      <c r="E144" s="111" t="s">
        <v>571</v>
      </c>
      <c r="F144" s="111" t="s">
        <v>571</v>
      </c>
      <c r="G144" s="111" t="s">
        <v>571</v>
      </c>
      <c r="H144" s="111" t="s">
        <v>571</v>
      </c>
    </row>
    <row r="145" spans="1:9" s="46" customFormat="1" ht="45.75" customHeight="1" x14ac:dyDescent="0.25">
      <c r="A145" s="226"/>
      <c r="B145" s="227"/>
      <c r="C145" s="63" t="s">
        <v>828</v>
      </c>
      <c r="D145" s="110">
        <v>71.400000000000006</v>
      </c>
      <c r="E145" s="111" t="s">
        <v>571</v>
      </c>
      <c r="F145" s="111" t="s">
        <v>571</v>
      </c>
      <c r="G145" s="111" t="s">
        <v>571</v>
      </c>
      <c r="H145" s="111" t="s">
        <v>571</v>
      </c>
    </row>
    <row r="146" spans="1:9" s="46" customFormat="1" ht="33.75" customHeight="1" x14ac:dyDescent="0.25">
      <c r="A146" s="66" t="s">
        <v>829</v>
      </c>
      <c r="B146" s="67" t="s">
        <v>471</v>
      </c>
      <c r="C146" s="63" t="s">
        <v>819</v>
      </c>
      <c r="D146" s="110">
        <v>90.09</v>
      </c>
      <c r="E146" s="111" t="s">
        <v>571</v>
      </c>
      <c r="F146" s="111" t="s">
        <v>571</v>
      </c>
      <c r="G146" s="111" t="s">
        <v>571</v>
      </c>
      <c r="H146" s="111" t="s">
        <v>571</v>
      </c>
    </row>
    <row r="147" spans="1:9" ht="74.25" customHeight="1" x14ac:dyDescent="0.25">
      <c r="A147" s="232" t="s">
        <v>830</v>
      </c>
      <c r="B147" s="233" t="s">
        <v>831</v>
      </c>
      <c r="C147" s="63" t="s">
        <v>832</v>
      </c>
      <c r="D147" s="110">
        <v>70</v>
      </c>
      <c r="E147" s="111" t="s">
        <v>571</v>
      </c>
      <c r="F147" s="111" t="s">
        <v>571</v>
      </c>
      <c r="G147" s="111" t="s">
        <v>571</v>
      </c>
      <c r="H147" s="111" t="s">
        <v>571</v>
      </c>
    </row>
    <row r="148" spans="1:9" s="46" customFormat="1" ht="66.75" customHeight="1" x14ac:dyDescent="0.25">
      <c r="A148" s="232"/>
      <c r="B148" s="233"/>
      <c r="C148" s="63" t="s">
        <v>833</v>
      </c>
      <c r="D148" s="108">
        <v>264</v>
      </c>
      <c r="E148" s="111" t="s">
        <v>571</v>
      </c>
      <c r="F148" s="111" t="s">
        <v>571</v>
      </c>
      <c r="G148" s="111" t="s">
        <v>571</v>
      </c>
      <c r="H148" s="111" t="s">
        <v>571</v>
      </c>
    </row>
    <row r="149" spans="1:9" s="46" customFormat="1" ht="63" x14ac:dyDescent="0.25">
      <c r="A149" s="66" t="s">
        <v>834</v>
      </c>
      <c r="B149" s="67" t="s">
        <v>835</v>
      </c>
      <c r="C149" s="63" t="s">
        <v>836</v>
      </c>
      <c r="D149" s="108">
        <v>90.2</v>
      </c>
      <c r="E149" s="111" t="s">
        <v>571</v>
      </c>
      <c r="F149" s="111" t="s">
        <v>571</v>
      </c>
      <c r="G149" s="111" t="s">
        <v>571</v>
      </c>
      <c r="H149" s="111" t="s">
        <v>571</v>
      </c>
    </row>
    <row r="150" spans="1:9" s="46" customFormat="1" ht="31.5" x14ac:dyDescent="0.25">
      <c r="A150" s="66" t="s">
        <v>837</v>
      </c>
      <c r="B150" s="67" t="s">
        <v>473</v>
      </c>
      <c r="C150" s="64" t="s">
        <v>838</v>
      </c>
      <c r="D150" s="119">
        <v>12</v>
      </c>
      <c r="E150" s="111" t="s">
        <v>571</v>
      </c>
      <c r="F150" s="111" t="s">
        <v>571</v>
      </c>
      <c r="G150" s="111" t="s">
        <v>571</v>
      </c>
      <c r="H150" s="111" t="s">
        <v>571</v>
      </c>
    </row>
    <row r="151" spans="1:9" s="46" customFormat="1" ht="63" x14ac:dyDescent="0.25">
      <c r="A151" s="66" t="s">
        <v>839</v>
      </c>
      <c r="B151" s="67" t="s">
        <v>499</v>
      </c>
      <c r="C151" s="64" t="s">
        <v>840</v>
      </c>
      <c r="D151" s="119">
        <v>81.599999999999994</v>
      </c>
      <c r="E151" s="111" t="s">
        <v>571</v>
      </c>
      <c r="F151" s="111" t="s">
        <v>571</v>
      </c>
      <c r="G151" s="111" t="s">
        <v>571</v>
      </c>
      <c r="H151" s="111" t="s">
        <v>571</v>
      </c>
    </row>
    <row r="152" spans="1:9" s="46" customFormat="1" ht="61.5" customHeight="1" x14ac:dyDescent="0.25">
      <c r="A152" s="66" t="s">
        <v>841</v>
      </c>
      <c r="B152" s="67" t="s">
        <v>500</v>
      </c>
      <c r="C152" s="64" t="s">
        <v>842</v>
      </c>
      <c r="D152" s="119">
        <v>150.19999999999999</v>
      </c>
      <c r="E152" s="111" t="s">
        <v>571</v>
      </c>
      <c r="F152" s="111" t="s">
        <v>571</v>
      </c>
      <c r="G152" s="111" t="s">
        <v>571</v>
      </c>
      <c r="H152" s="111" t="s">
        <v>571</v>
      </c>
    </row>
    <row r="153" spans="1:9" ht="18.75" customHeight="1" x14ac:dyDescent="0.25">
      <c r="A153" s="234" t="s">
        <v>843</v>
      </c>
      <c r="B153" s="239" t="s">
        <v>844</v>
      </c>
      <c r="C153" s="144" t="s">
        <v>845</v>
      </c>
      <c r="D153" s="166">
        <v>32896.9</v>
      </c>
      <c r="E153" s="167">
        <v>33719</v>
      </c>
      <c r="F153" s="168">
        <v>42010</v>
      </c>
      <c r="G153" s="168">
        <v>46211</v>
      </c>
      <c r="H153" s="163" t="s">
        <v>571</v>
      </c>
    </row>
    <row r="154" spans="1:9" ht="48" customHeight="1" x14ac:dyDescent="0.25">
      <c r="A154" s="234"/>
      <c r="B154" s="240"/>
      <c r="C154" s="144" t="s">
        <v>846</v>
      </c>
      <c r="D154" s="164">
        <v>0.28999999999999998</v>
      </c>
      <c r="E154" s="165">
        <v>0.32</v>
      </c>
      <c r="F154" s="160">
        <v>0.34</v>
      </c>
      <c r="G154" s="160">
        <v>0.35</v>
      </c>
      <c r="H154" s="160">
        <v>0.36</v>
      </c>
    </row>
    <row r="155" spans="1:9" s="49" customFormat="1" ht="31.5" x14ac:dyDescent="0.25">
      <c r="A155" s="24" t="s">
        <v>847</v>
      </c>
      <c r="B155" s="74" t="s">
        <v>134</v>
      </c>
      <c r="C155" s="58" t="s">
        <v>848</v>
      </c>
      <c r="D155" s="100" t="s">
        <v>571</v>
      </c>
      <c r="E155" s="101">
        <v>19.399999999999999</v>
      </c>
      <c r="F155" s="101">
        <v>19.399999999999999</v>
      </c>
      <c r="G155" s="101">
        <v>19.399999999999999</v>
      </c>
      <c r="H155" s="101">
        <v>19.399999999999999</v>
      </c>
    </row>
    <row r="156" spans="1:9" s="49" customFormat="1" ht="53.25" customHeight="1" x14ac:dyDescent="0.25">
      <c r="A156" s="24" t="s">
        <v>849</v>
      </c>
      <c r="B156" s="74" t="s">
        <v>135</v>
      </c>
      <c r="C156" s="58" t="s">
        <v>850</v>
      </c>
      <c r="D156" s="100" t="s">
        <v>571</v>
      </c>
      <c r="E156" s="155">
        <v>17170</v>
      </c>
      <c r="F156" s="155">
        <v>16997</v>
      </c>
      <c r="G156" s="155">
        <v>16997</v>
      </c>
      <c r="H156" s="155">
        <v>16997</v>
      </c>
    </row>
    <row r="157" spans="1:9" s="49" customFormat="1" ht="63" x14ac:dyDescent="0.25">
      <c r="A157" s="24" t="s">
        <v>851</v>
      </c>
      <c r="B157" s="74" t="s">
        <v>852</v>
      </c>
      <c r="C157" s="58" t="s">
        <v>853</v>
      </c>
      <c r="D157" s="155">
        <v>3123</v>
      </c>
      <c r="E157" s="155">
        <v>3929</v>
      </c>
      <c r="F157" s="100" t="s">
        <v>571</v>
      </c>
      <c r="G157" s="100" t="s">
        <v>571</v>
      </c>
      <c r="H157" s="100" t="s">
        <v>571</v>
      </c>
    </row>
    <row r="158" spans="1:9" s="49" customFormat="1" ht="47.25" x14ac:dyDescent="0.25">
      <c r="A158" s="24" t="s">
        <v>854</v>
      </c>
      <c r="B158" s="74" t="s">
        <v>137</v>
      </c>
      <c r="C158" s="58" t="s">
        <v>855</v>
      </c>
      <c r="D158" s="100" t="s">
        <v>571</v>
      </c>
      <c r="E158" s="122">
        <v>99</v>
      </c>
      <c r="F158" s="122">
        <v>99</v>
      </c>
      <c r="G158" s="122">
        <v>99</v>
      </c>
      <c r="H158" s="122">
        <v>99</v>
      </c>
      <c r="I158" s="51"/>
    </row>
    <row r="159" spans="1:9" s="49" customFormat="1" ht="63" x14ac:dyDescent="0.25">
      <c r="A159" s="24" t="s">
        <v>856</v>
      </c>
      <c r="B159" s="74" t="s">
        <v>138</v>
      </c>
      <c r="C159" s="58" t="s">
        <v>857</v>
      </c>
      <c r="D159" s="122">
        <v>40</v>
      </c>
      <c r="E159" s="122">
        <v>55</v>
      </c>
      <c r="F159" s="100" t="s">
        <v>571</v>
      </c>
      <c r="G159" s="100" t="s">
        <v>571</v>
      </c>
      <c r="H159" s="100" t="s">
        <v>571</v>
      </c>
    </row>
    <row r="160" spans="1:9" s="49" customFormat="1" ht="63" x14ac:dyDescent="0.25">
      <c r="A160" s="24" t="s">
        <v>858</v>
      </c>
      <c r="B160" s="74" t="s">
        <v>859</v>
      </c>
      <c r="C160" s="58" t="s">
        <v>860</v>
      </c>
      <c r="D160" s="122">
        <v>65</v>
      </c>
      <c r="E160" s="122">
        <v>65</v>
      </c>
      <c r="F160" s="100" t="s">
        <v>571</v>
      </c>
      <c r="G160" s="100" t="s">
        <v>571</v>
      </c>
      <c r="H160" s="100" t="s">
        <v>571</v>
      </c>
    </row>
    <row r="161" spans="1:8" s="49" customFormat="1" ht="31.5" x14ac:dyDescent="0.25">
      <c r="A161" s="24" t="s">
        <v>861</v>
      </c>
      <c r="B161" s="74" t="s">
        <v>158</v>
      </c>
      <c r="C161" s="75" t="s">
        <v>862</v>
      </c>
      <c r="D161" s="169">
        <v>1286.3</v>
      </c>
      <c r="E161" s="169">
        <v>1394.6</v>
      </c>
      <c r="F161" s="169">
        <v>1492.4</v>
      </c>
      <c r="G161" s="169">
        <v>1590.3</v>
      </c>
      <c r="H161" s="169">
        <v>1688.2</v>
      </c>
    </row>
    <row r="162" spans="1:8" s="49" customFormat="1" ht="24" customHeight="1" x14ac:dyDescent="0.25">
      <c r="A162" s="24" t="s">
        <v>863</v>
      </c>
      <c r="B162" s="74" t="s">
        <v>159</v>
      </c>
      <c r="C162" s="76" t="s">
        <v>864</v>
      </c>
      <c r="D162" s="105">
        <v>155</v>
      </c>
      <c r="E162" s="105">
        <v>160</v>
      </c>
      <c r="F162" s="105">
        <v>170</v>
      </c>
      <c r="G162" s="105">
        <v>180</v>
      </c>
      <c r="H162" s="105">
        <v>190</v>
      </c>
    </row>
    <row r="163" spans="1:8" s="49" customFormat="1" ht="46.5" customHeight="1" x14ac:dyDescent="0.25">
      <c r="A163" s="24" t="s">
        <v>865</v>
      </c>
      <c r="B163" s="74" t="s">
        <v>160</v>
      </c>
      <c r="C163" s="59" t="s">
        <v>866</v>
      </c>
      <c r="D163" s="123">
        <v>166.1</v>
      </c>
      <c r="E163" s="104">
        <v>174</v>
      </c>
      <c r="F163" s="104">
        <v>182.2</v>
      </c>
      <c r="G163" s="104">
        <v>190.4</v>
      </c>
      <c r="H163" s="104">
        <v>198.5</v>
      </c>
    </row>
    <row r="164" spans="1:8" s="49" customFormat="1" ht="47.25" x14ac:dyDescent="0.25">
      <c r="A164" s="24" t="s">
        <v>867</v>
      </c>
      <c r="B164" s="74" t="s">
        <v>161</v>
      </c>
      <c r="C164" s="59" t="s">
        <v>868</v>
      </c>
      <c r="D164" s="169">
        <v>11392.3</v>
      </c>
      <c r="E164" s="169">
        <v>12809.9</v>
      </c>
      <c r="F164" s="169">
        <v>16469.900000000001</v>
      </c>
      <c r="G164" s="169">
        <v>18299.8</v>
      </c>
      <c r="H164" s="169">
        <v>20129.8</v>
      </c>
    </row>
    <row r="165" spans="1:8" s="49" customFormat="1" ht="31.5" x14ac:dyDescent="0.25">
      <c r="A165" s="24" t="s">
        <v>869</v>
      </c>
      <c r="B165" s="74" t="s">
        <v>162</v>
      </c>
      <c r="C165" s="69" t="s">
        <v>870</v>
      </c>
      <c r="D165" s="155">
        <v>165700</v>
      </c>
      <c r="E165" s="155">
        <v>190110</v>
      </c>
      <c r="F165" s="155">
        <v>190360</v>
      </c>
      <c r="G165" s="155">
        <v>190700</v>
      </c>
      <c r="H165" s="155">
        <v>200000</v>
      </c>
    </row>
    <row r="166" spans="1:8" s="49" customFormat="1" ht="60.75" customHeight="1" x14ac:dyDescent="0.25">
      <c r="A166" s="24" t="s">
        <v>871</v>
      </c>
      <c r="B166" s="74" t="s">
        <v>163</v>
      </c>
      <c r="C166" s="61" t="s">
        <v>872</v>
      </c>
      <c r="D166" s="102">
        <v>385</v>
      </c>
      <c r="E166" s="102">
        <v>385</v>
      </c>
      <c r="F166" s="102">
        <v>385</v>
      </c>
      <c r="G166" s="102">
        <v>385</v>
      </c>
      <c r="H166" s="102">
        <v>385</v>
      </c>
    </row>
    <row r="167" spans="1:8" s="49" customFormat="1" ht="73.5" customHeight="1" x14ac:dyDescent="0.25">
      <c r="A167" s="24" t="s">
        <v>873</v>
      </c>
      <c r="B167" s="74" t="s">
        <v>155</v>
      </c>
      <c r="C167" s="61" t="s">
        <v>874</v>
      </c>
      <c r="D167" s="102">
        <v>120</v>
      </c>
      <c r="E167" s="102">
        <v>120</v>
      </c>
      <c r="F167" s="102">
        <v>120</v>
      </c>
      <c r="G167" s="102">
        <v>120</v>
      </c>
      <c r="H167" s="102">
        <v>120</v>
      </c>
    </row>
    <row r="168" spans="1:8" s="49" customFormat="1" ht="63" x14ac:dyDescent="0.25">
      <c r="A168" s="24" t="s">
        <v>875</v>
      </c>
      <c r="B168" s="74" t="s">
        <v>157</v>
      </c>
      <c r="C168" s="62" t="s">
        <v>876</v>
      </c>
      <c r="D168" s="109" t="s">
        <v>571</v>
      </c>
      <c r="E168" s="109">
        <v>90</v>
      </c>
      <c r="F168" s="109">
        <v>90</v>
      </c>
      <c r="G168" s="109">
        <v>90</v>
      </c>
      <c r="H168" s="109">
        <v>90</v>
      </c>
    </row>
    <row r="169" spans="1:8" s="49" customFormat="1" ht="54" customHeight="1" x14ac:dyDescent="0.25">
      <c r="A169" s="24" t="s">
        <v>877</v>
      </c>
      <c r="B169" s="74" t="s">
        <v>164</v>
      </c>
      <c r="C169" s="61" t="s">
        <v>878</v>
      </c>
      <c r="D169" s="102" t="s">
        <v>571</v>
      </c>
      <c r="E169" s="102">
        <v>160</v>
      </c>
      <c r="F169" s="102">
        <v>170</v>
      </c>
      <c r="G169" s="102">
        <v>180</v>
      </c>
      <c r="H169" s="102">
        <v>190</v>
      </c>
    </row>
    <row r="170" spans="1:8" s="49" customFormat="1" ht="58.5" customHeight="1" x14ac:dyDescent="0.25">
      <c r="A170" s="24" t="s">
        <v>879</v>
      </c>
      <c r="B170" s="74" t="s">
        <v>165</v>
      </c>
      <c r="C170" s="61" t="s">
        <v>1322</v>
      </c>
      <c r="D170" s="102" t="s">
        <v>571</v>
      </c>
      <c r="E170" s="102">
        <v>165</v>
      </c>
      <c r="F170" s="102">
        <v>166</v>
      </c>
      <c r="G170" s="102">
        <v>166</v>
      </c>
      <c r="H170" s="102">
        <v>166</v>
      </c>
    </row>
    <row r="171" spans="1:8" s="49" customFormat="1" ht="68.25" customHeight="1" x14ac:dyDescent="0.25">
      <c r="A171" s="24" t="s">
        <v>880</v>
      </c>
      <c r="B171" s="74" t="s">
        <v>166</v>
      </c>
      <c r="C171" s="68" t="s">
        <v>881</v>
      </c>
      <c r="D171" s="105">
        <v>12</v>
      </c>
      <c r="E171" s="105">
        <v>12</v>
      </c>
      <c r="F171" s="105">
        <v>12</v>
      </c>
      <c r="G171" s="105">
        <v>12</v>
      </c>
      <c r="H171" s="105">
        <v>12</v>
      </c>
    </row>
    <row r="172" spans="1:8" s="49" customFormat="1" ht="47.25" x14ac:dyDescent="0.25">
      <c r="A172" s="24" t="s">
        <v>882</v>
      </c>
      <c r="B172" s="74" t="s">
        <v>167</v>
      </c>
      <c r="C172" s="61" t="s">
        <v>883</v>
      </c>
      <c r="D172" s="153">
        <v>100</v>
      </c>
      <c r="E172" s="104">
        <v>100</v>
      </c>
      <c r="F172" s="104">
        <v>100</v>
      </c>
      <c r="G172" s="104">
        <v>100</v>
      </c>
      <c r="H172" s="104">
        <v>100</v>
      </c>
    </row>
    <row r="173" spans="1:8" s="49" customFormat="1" ht="60.75" customHeight="1" x14ac:dyDescent="0.25">
      <c r="A173" s="24" t="s">
        <v>884</v>
      </c>
      <c r="B173" s="74" t="s">
        <v>168</v>
      </c>
      <c r="C173" s="61" t="s">
        <v>885</v>
      </c>
      <c r="D173" s="104" t="s">
        <v>571</v>
      </c>
      <c r="E173" s="104">
        <v>100</v>
      </c>
      <c r="F173" s="104">
        <v>100</v>
      </c>
      <c r="G173" s="104">
        <v>100</v>
      </c>
      <c r="H173" s="104">
        <v>100</v>
      </c>
    </row>
    <row r="174" spans="1:8" s="49" customFormat="1" ht="78.75" x14ac:dyDescent="0.25">
      <c r="A174" s="24" t="s">
        <v>886</v>
      </c>
      <c r="B174" s="74" t="s">
        <v>156</v>
      </c>
      <c r="C174" s="61" t="s">
        <v>887</v>
      </c>
      <c r="D174" s="104">
        <v>86</v>
      </c>
      <c r="E174" s="104">
        <v>87</v>
      </c>
      <c r="F174" s="104" t="s">
        <v>571</v>
      </c>
      <c r="G174" s="104" t="s">
        <v>571</v>
      </c>
      <c r="H174" s="104" t="s">
        <v>571</v>
      </c>
    </row>
    <row r="175" spans="1:8" s="46" customFormat="1" ht="29.25" customHeight="1" x14ac:dyDescent="0.25">
      <c r="A175" s="232" t="s">
        <v>888</v>
      </c>
      <c r="B175" s="233" t="s">
        <v>889</v>
      </c>
      <c r="C175" s="63" t="s">
        <v>890</v>
      </c>
      <c r="D175" s="108">
        <v>98</v>
      </c>
      <c r="E175" s="109" t="s">
        <v>571</v>
      </c>
      <c r="F175" s="109" t="s">
        <v>571</v>
      </c>
      <c r="G175" s="109" t="s">
        <v>571</v>
      </c>
      <c r="H175" s="109" t="s">
        <v>571</v>
      </c>
    </row>
    <row r="176" spans="1:8" s="46" customFormat="1" ht="44.25" customHeight="1" x14ac:dyDescent="0.25">
      <c r="A176" s="232"/>
      <c r="B176" s="233"/>
      <c r="C176" s="63" t="s">
        <v>891</v>
      </c>
      <c r="D176" s="110">
        <v>98</v>
      </c>
      <c r="E176" s="109" t="s">
        <v>571</v>
      </c>
      <c r="F176" s="109" t="s">
        <v>571</v>
      </c>
      <c r="G176" s="109" t="s">
        <v>571</v>
      </c>
      <c r="H176" s="109" t="s">
        <v>571</v>
      </c>
    </row>
    <row r="177" spans="1:8" s="46" customFormat="1" ht="31.5" x14ac:dyDescent="0.25">
      <c r="A177" s="222" t="s">
        <v>892</v>
      </c>
      <c r="B177" s="224" t="s">
        <v>893</v>
      </c>
      <c r="C177" s="63" t="s">
        <v>894</v>
      </c>
      <c r="D177" s="108">
        <v>704.7</v>
      </c>
      <c r="E177" s="109" t="s">
        <v>571</v>
      </c>
      <c r="F177" s="109" t="s">
        <v>571</v>
      </c>
      <c r="G177" s="109" t="s">
        <v>571</v>
      </c>
      <c r="H177" s="109" t="s">
        <v>571</v>
      </c>
    </row>
    <row r="178" spans="1:8" s="46" customFormat="1" ht="33.75" customHeight="1" x14ac:dyDescent="0.25">
      <c r="A178" s="226"/>
      <c r="B178" s="227"/>
      <c r="C178" s="64" t="s">
        <v>895</v>
      </c>
      <c r="D178" s="108">
        <v>155</v>
      </c>
      <c r="E178" s="109" t="s">
        <v>571</v>
      </c>
      <c r="F178" s="109" t="s">
        <v>571</v>
      </c>
      <c r="G178" s="109" t="s">
        <v>571</v>
      </c>
      <c r="H178" s="109" t="s">
        <v>571</v>
      </c>
    </row>
    <row r="179" spans="1:8" s="46" customFormat="1" ht="28.5" customHeight="1" x14ac:dyDescent="0.25">
      <c r="A179" s="66" t="s">
        <v>896</v>
      </c>
      <c r="B179" s="67" t="s">
        <v>399</v>
      </c>
      <c r="C179" s="64" t="s">
        <v>897</v>
      </c>
      <c r="D179" s="108">
        <v>166.1</v>
      </c>
      <c r="E179" s="109" t="s">
        <v>571</v>
      </c>
      <c r="F179" s="109" t="s">
        <v>571</v>
      </c>
      <c r="G179" s="109" t="s">
        <v>571</v>
      </c>
      <c r="H179" s="109" t="s">
        <v>571</v>
      </c>
    </row>
    <row r="180" spans="1:8" s="46" customFormat="1" ht="31.5" x14ac:dyDescent="0.25">
      <c r="A180" s="222" t="s">
        <v>898</v>
      </c>
      <c r="B180" s="224" t="s">
        <v>899</v>
      </c>
      <c r="C180" s="63" t="s">
        <v>900</v>
      </c>
      <c r="D180" s="108">
        <v>142.5</v>
      </c>
      <c r="E180" s="109" t="s">
        <v>571</v>
      </c>
      <c r="F180" s="109" t="s">
        <v>571</v>
      </c>
      <c r="G180" s="109" t="s">
        <v>571</v>
      </c>
      <c r="H180" s="109" t="s">
        <v>571</v>
      </c>
    </row>
    <row r="181" spans="1:8" s="46" customFormat="1" ht="47.25" x14ac:dyDescent="0.25">
      <c r="A181" s="223"/>
      <c r="B181" s="225"/>
      <c r="C181" s="63" t="s">
        <v>868</v>
      </c>
      <c r="D181" s="152">
        <v>11392.3</v>
      </c>
      <c r="E181" s="109" t="s">
        <v>571</v>
      </c>
      <c r="F181" s="109" t="s">
        <v>571</v>
      </c>
      <c r="G181" s="109" t="s">
        <v>571</v>
      </c>
      <c r="H181" s="109" t="s">
        <v>571</v>
      </c>
    </row>
    <row r="182" spans="1:8" s="46" customFormat="1" ht="32.25" customHeight="1" x14ac:dyDescent="0.25">
      <c r="A182" s="232" t="s">
        <v>901</v>
      </c>
      <c r="B182" s="233" t="s">
        <v>902</v>
      </c>
      <c r="C182" s="63" t="s">
        <v>903</v>
      </c>
      <c r="D182" s="108">
        <v>385</v>
      </c>
      <c r="E182" s="109" t="s">
        <v>571</v>
      </c>
      <c r="F182" s="109" t="s">
        <v>571</v>
      </c>
      <c r="G182" s="109" t="s">
        <v>571</v>
      </c>
      <c r="H182" s="109" t="s">
        <v>571</v>
      </c>
    </row>
    <row r="183" spans="1:8" s="46" customFormat="1" ht="47.25" customHeight="1" x14ac:dyDescent="0.25">
      <c r="A183" s="232"/>
      <c r="B183" s="233"/>
      <c r="C183" s="63" t="s">
        <v>904</v>
      </c>
      <c r="D183" s="108">
        <v>66.8</v>
      </c>
      <c r="E183" s="109" t="s">
        <v>571</v>
      </c>
      <c r="F183" s="109" t="s">
        <v>571</v>
      </c>
      <c r="G183" s="109" t="s">
        <v>571</v>
      </c>
      <c r="H183" s="109" t="s">
        <v>571</v>
      </c>
    </row>
    <row r="184" spans="1:8" s="46" customFormat="1" ht="15.75" x14ac:dyDescent="0.25">
      <c r="A184" s="222" t="s">
        <v>905</v>
      </c>
      <c r="B184" s="224" t="s">
        <v>906</v>
      </c>
      <c r="C184" s="63" t="s">
        <v>870</v>
      </c>
      <c r="D184" s="149">
        <v>165700</v>
      </c>
      <c r="E184" s="109" t="s">
        <v>571</v>
      </c>
      <c r="F184" s="109" t="s">
        <v>571</v>
      </c>
      <c r="G184" s="109" t="s">
        <v>571</v>
      </c>
      <c r="H184" s="109" t="s">
        <v>571</v>
      </c>
    </row>
    <row r="185" spans="1:8" s="46" customFormat="1" ht="62.25" customHeight="1" x14ac:dyDescent="0.25">
      <c r="A185" s="223"/>
      <c r="B185" s="225"/>
      <c r="C185" s="63" t="s">
        <v>907</v>
      </c>
      <c r="D185" s="149">
        <v>12007</v>
      </c>
      <c r="E185" s="109" t="s">
        <v>571</v>
      </c>
      <c r="F185" s="109" t="s">
        <v>571</v>
      </c>
      <c r="G185" s="109" t="s">
        <v>571</v>
      </c>
      <c r="H185" s="109" t="s">
        <v>571</v>
      </c>
    </row>
    <row r="186" spans="1:8" s="46" customFormat="1" ht="47.25" x14ac:dyDescent="0.25">
      <c r="A186" s="66" t="s">
        <v>908</v>
      </c>
      <c r="B186" s="67" t="s">
        <v>909</v>
      </c>
      <c r="C186" s="63" t="s">
        <v>910</v>
      </c>
      <c r="D186" s="108">
        <v>8</v>
      </c>
      <c r="E186" s="109" t="s">
        <v>571</v>
      </c>
      <c r="F186" s="109" t="s">
        <v>571</v>
      </c>
      <c r="G186" s="109" t="s">
        <v>571</v>
      </c>
      <c r="H186" s="109" t="s">
        <v>571</v>
      </c>
    </row>
    <row r="187" spans="1:8" s="46" customFormat="1" ht="48" customHeight="1" x14ac:dyDescent="0.25">
      <c r="A187" s="232" t="s">
        <v>911</v>
      </c>
      <c r="B187" s="233" t="s">
        <v>912</v>
      </c>
      <c r="C187" s="63" t="s">
        <v>913</v>
      </c>
      <c r="D187" s="108">
        <v>98.6</v>
      </c>
      <c r="E187" s="109" t="s">
        <v>571</v>
      </c>
      <c r="F187" s="109" t="s">
        <v>571</v>
      </c>
      <c r="G187" s="109" t="s">
        <v>571</v>
      </c>
      <c r="H187" s="109" t="s">
        <v>571</v>
      </c>
    </row>
    <row r="188" spans="1:8" s="46" customFormat="1" ht="85.5" customHeight="1" x14ac:dyDescent="0.25">
      <c r="A188" s="232"/>
      <c r="B188" s="233"/>
      <c r="C188" s="63" t="s">
        <v>914</v>
      </c>
      <c r="D188" s="110">
        <v>95</v>
      </c>
      <c r="E188" s="109" t="s">
        <v>571</v>
      </c>
      <c r="F188" s="109" t="s">
        <v>571</v>
      </c>
      <c r="G188" s="109" t="s">
        <v>571</v>
      </c>
      <c r="H188" s="109" t="s">
        <v>571</v>
      </c>
    </row>
    <row r="189" spans="1:8" s="46" customFormat="1" ht="46.5" customHeight="1" x14ac:dyDescent="0.25">
      <c r="A189" s="232" t="s">
        <v>915</v>
      </c>
      <c r="B189" s="233" t="s">
        <v>916</v>
      </c>
      <c r="C189" s="64" t="s">
        <v>917</v>
      </c>
      <c r="D189" s="149">
        <v>14740</v>
      </c>
      <c r="E189" s="109" t="s">
        <v>571</v>
      </c>
      <c r="F189" s="109" t="s">
        <v>571</v>
      </c>
      <c r="G189" s="109" t="s">
        <v>571</v>
      </c>
      <c r="H189" s="109" t="s">
        <v>571</v>
      </c>
    </row>
    <row r="190" spans="1:8" s="46" customFormat="1" ht="63" x14ac:dyDescent="0.25">
      <c r="A190" s="232"/>
      <c r="B190" s="233"/>
      <c r="C190" s="63" t="s">
        <v>918</v>
      </c>
      <c r="D190" s="110">
        <v>35</v>
      </c>
      <c r="E190" s="109" t="s">
        <v>571</v>
      </c>
      <c r="F190" s="109" t="s">
        <v>571</v>
      </c>
      <c r="G190" s="109" t="s">
        <v>571</v>
      </c>
      <c r="H190" s="109" t="s">
        <v>571</v>
      </c>
    </row>
    <row r="191" spans="1:8" s="46" customFormat="1" ht="62.25" customHeight="1" x14ac:dyDescent="0.25">
      <c r="A191" s="66" t="s">
        <v>919</v>
      </c>
      <c r="B191" s="67" t="s">
        <v>920</v>
      </c>
      <c r="C191" s="63" t="s">
        <v>881</v>
      </c>
      <c r="D191" s="108">
        <v>12</v>
      </c>
      <c r="E191" s="109" t="s">
        <v>571</v>
      </c>
      <c r="F191" s="109" t="s">
        <v>571</v>
      </c>
      <c r="G191" s="109" t="s">
        <v>571</v>
      </c>
      <c r="H191" s="109" t="s">
        <v>571</v>
      </c>
    </row>
    <row r="192" spans="1:8" s="46" customFormat="1" ht="37.5" customHeight="1" x14ac:dyDescent="0.25">
      <c r="A192" s="232" t="s">
        <v>921</v>
      </c>
      <c r="B192" s="233" t="s">
        <v>922</v>
      </c>
      <c r="C192" s="58" t="s">
        <v>923</v>
      </c>
      <c r="D192" s="111">
        <v>26</v>
      </c>
      <c r="E192" s="109" t="s">
        <v>571</v>
      </c>
      <c r="F192" s="109" t="s">
        <v>571</v>
      </c>
      <c r="G192" s="109" t="s">
        <v>571</v>
      </c>
      <c r="H192" s="109" t="s">
        <v>571</v>
      </c>
    </row>
    <row r="193" spans="1:8" s="46" customFormat="1" ht="47.25" x14ac:dyDescent="0.25">
      <c r="A193" s="232"/>
      <c r="B193" s="233"/>
      <c r="C193" s="58" t="s">
        <v>924</v>
      </c>
      <c r="D193" s="149">
        <v>1350</v>
      </c>
      <c r="E193" s="109" t="s">
        <v>571</v>
      </c>
      <c r="F193" s="109" t="s">
        <v>571</v>
      </c>
      <c r="G193" s="109" t="s">
        <v>571</v>
      </c>
      <c r="H193" s="109" t="s">
        <v>571</v>
      </c>
    </row>
    <row r="194" spans="1:8" s="46" customFormat="1" ht="65.25" customHeight="1" x14ac:dyDescent="0.25">
      <c r="A194" s="66" t="s">
        <v>925</v>
      </c>
      <c r="B194" s="67" t="s">
        <v>926</v>
      </c>
      <c r="C194" s="63" t="s">
        <v>927</v>
      </c>
      <c r="D194" s="108">
        <v>25</v>
      </c>
      <c r="E194" s="109" t="s">
        <v>571</v>
      </c>
      <c r="F194" s="109" t="s">
        <v>571</v>
      </c>
      <c r="G194" s="109" t="s">
        <v>571</v>
      </c>
      <c r="H194" s="109" t="s">
        <v>571</v>
      </c>
    </row>
    <row r="195" spans="1:8" s="46" customFormat="1" ht="54.75" customHeight="1" x14ac:dyDescent="0.25">
      <c r="A195" s="222" t="s">
        <v>928</v>
      </c>
      <c r="B195" s="224" t="s">
        <v>929</v>
      </c>
      <c r="C195" s="63" t="s">
        <v>930</v>
      </c>
      <c r="D195" s="149">
        <v>89000</v>
      </c>
      <c r="E195" s="109" t="s">
        <v>571</v>
      </c>
      <c r="F195" s="109" t="s">
        <v>571</v>
      </c>
      <c r="G195" s="109" t="s">
        <v>571</v>
      </c>
      <c r="H195" s="109" t="s">
        <v>571</v>
      </c>
    </row>
    <row r="196" spans="1:8" s="46" customFormat="1" ht="40.5" customHeight="1" x14ac:dyDescent="0.25">
      <c r="A196" s="223"/>
      <c r="B196" s="225"/>
      <c r="C196" s="63" t="s">
        <v>931</v>
      </c>
      <c r="D196" s="149">
        <v>1230</v>
      </c>
      <c r="E196" s="109" t="s">
        <v>571</v>
      </c>
      <c r="F196" s="109" t="s">
        <v>571</v>
      </c>
      <c r="G196" s="109" t="s">
        <v>571</v>
      </c>
      <c r="H196" s="109" t="s">
        <v>571</v>
      </c>
    </row>
    <row r="197" spans="1:8" s="47" customFormat="1" ht="31.5" x14ac:dyDescent="0.25">
      <c r="A197" s="243" t="s">
        <v>932</v>
      </c>
      <c r="B197" s="245" t="s">
        <v>933</v>
      </c>
      <c r="C197" s="144" t="s">
        <v>934</v>
      </c>
      <c r="D197" s="150" t="s">
        <v>571</v>
      </c>
      <c r="E197" s="163">
        <v>56.4</v>
      </c>
      <c r="F197" s="163">
        <v>57.5</v>
      </c>
      <c r="G197" s="163">
        <v>60</v>
      </c>
      <c r="H197" s="163">
        <v>62.5</v>
      </c>
    </row>
    <row r="198" spans="1:8" s="47" customFormat="1" ht="78.75" x14ac:dyDescent="0.25">
      <c r="A198" s="244"/>
      <c r="B198" s="246"/>
      <c r="C198" s="158" t="s">
        <v>935</v>
      </c>
      <c r="D198" s="163" t="s">
        <v>571</v>
      </c>
      <c r="E198" s="163">
        <v>9.1999999999999993</v>
      </c>
      <c r="F198" s="163">
        <v>10.3</v>
      </c>
      <c r="G198" s="163">
        <v>11.4</v>
      </c>
      <c r="H198" s="163">
        <v>12.5</v>
      </c>
    </row>
    <row r="199" spans="1:8" s="47" customFormat="1" ht="36.75" customHeight="1" x14ac:dyDescent="0.25">
      <c r="A199" s="77" t="s">
        <v>936</v>
      </c>
      <c r="B199" s="23" t="s">
        <v>937</v>
      </c>
      <c r="C199" s="58" t="s">
        <v>938</v>
      </c>
      <c r="D199" s="111">
        <v>69.7</v>
      </c>
      <c r="E199" s="101">
        <v>70</v>
      </c>
      <c r="F199" s="109" t="s">
        <v>571</v>
      </c>
      <c r="G199" s="109" t="s">
        <v>571</v>
      </c>
      <c r="H199" s="109" t="s">
        <v>571</v>
      </c>
    </row>
    <row r="200" spans="1:8" s="47" customFormat="1" ht="47.25" x14ac:dyDescent="0.25">
      <c r="A200" s="77" t="s">
        <v>939</v>
      </c>
      <c r="B200" s="23" t="s">
        <v>169</v>
      </c>
      <c r="C200" s="58" t="s">
        <v>940</v>
      </c>
      <c r="D200" s="111" t="s">
        <v>571</v>
      </c>
      <c r="E200" s="111">
        <v>56.9</v>
      </c>
      <c r="F200" s="111">
        <v>59.6</v>
      </c>
      <c r="G200" s="111">
        <v>62.2</v>
      </c>
      <c r="H200" s="111">
        <v>64.900000000000006</v>
      </c>
    </row>
    <row r="201" spans="1:8" s="47" customFormat="1" ht="47.25" x14ac:dyDescent="0.25">
      <c r="A201" s="77" t="s">
        <v>941</v>
      </c>
      <c r="B201" s="23" t="s">
        <v>942</v>
      </c>
      <c r="C201" s="58" t="s">
        <v>943</v>
      </c>
      <c r="D201" s="111" t="s">
        <v>571</v>
      </c>
      <c r="E201" s="111">
        <v>69</v>
      </c>
      <c r="F201" s="111" t="s">
        <v>571</v>
      </c>
      <c r="G201" s="111" t="s">
        <v>571</v>
      </c>
      <c r="H201" s="111" t="s">
        <v>571</v>
      </c>
    </row>
    <row r="202" spans="1:8" s="47" customFormat="1" ht="82.5" customHeight="1" x14ac:dyDescent="0.25">
      <c r="A202" s="77" t="s">
        <v>944</v>
      </c>
      <c r="B202" s="23" t="s">
        <v>170</v>
      </c>
      <c r="C202" s="58" t="s">
        <v>935</v>
      </c>
      <c r="D202" s="101">
        <v>0.18179999999999999</v>
      </c>
      <c r="E202" s="111">
        <v>9.1999999999999993</v>
      </c>
      <c r="F202" s="111" t="s">
        <v>571</v>
      </c>
      <c r="G202" s="111" t="s">
        <v>571</v>
      </c>
      <c r="H202" s="111" t="s">
        <v>571</v>
      </c>
    </row>
    <row r="203" spans="1:8" s="47" customFormat="1" ht="55.5" customHeight="1" x14ac:dyDescent="0.25">
      <c r="A203" s="77" t="s">
        <v>945</v>
      </c>
      <c r="B203" s="23" t="s">
        <v>946</v>
      </c>
      <c r="C203" s="58" t="s">
        <v>947</v>
      </c>
      <c r="D203" s="111" t="s">
        <v>571</v>
      </c>
      <c r="E203" s="111">
        <v>194</v>
      </c>
      <c r="F203" s="111" t="s">
        <v>571</v>
      </c>
      <c r="G203" s="111" t="s">
        <v>571</v>
      </c>
      <c r="H203" s="111" t="s">
        <v>571</v>
      </c>
    </row>
    <row r="204" spans="1:8" s="47" customFormat="1" ht="47.25" x14ac:dyDescent="0.25">
      <c r="A204" s="77" t="s">
        <v>948</v>
      </c>
      <c r="B204" s="23" t="s">
        <v>171</v>
      </c>
      <c r="C204" s="58" t="s">
        <v>949</v>
      </c>
      <c r="D204" s="111" t="s">
        <v>571</v>
      </c>
      <c r="E204" s="111">
        <v>37</v>
      </c>
      <c r="F204" s="111" t="s">
        <v>571</v>
      </c>
      <c r="G204" s="111" t="s">
        <v>571</v>
      </c>
      <c r="H204" s="111" t="s">
        <v>571</v>
      </c>
    </row>
    <row r="205" spans="1:8" s="47" customFormat="1" ht="62.25" customHeight="1" x14ac:dyDescent="0.25">
      <c r="A205" s="77" t="s">
        <v>950</v>
      </c>
      <c r="B205" s="23" t="s">
        <v>188</v>
      </c>
      <c r="C205" s="69" t="s">
        <v>951</v>
      </c>
      <c r="D205" s="162">
        <v>261</v>
      </c>
      <c r="E205" s="112">
        <v>247</v>
      </c>
      <c r="F205" s="112">
        <v>250</v>
      </c>
      <c r="G205" s="112">
        <v>250</v>
      </c>
      <c r="H205" s="112">
        <v>250</v>
      </c>
    </row>
    <row r="206" spans="1:8" s="47" customFormat="1" ht="78.75" x14ac:dyDescent="0.25">
      <c r="A206" s="77" t="s">
        <v>952</v>
      </c>
      <c r="B206" s="23" t="s">
        <v>189</v>
      </c>
      <c r="C206" s="69" t="s">
        <v>953</v>
      </c>
      <c r="D206" s="124">
        <v>34.1</v>
      </c>
      <c r="E206" s="123">
        <v>34.6</v>
      </c>
      <c r="F206" s="123">
        <v>35.6</v>
      </c>
      <c r="G206" s="123">
        <v>36.6</v>
      </c>
      <c r="H206" s="123">
        <v>36.700000000000003</v>
      </c>
    </row>
    <row r="207" spans="1:8" s="47" customFormat="1" ht="77.25" customHeight="1" x14ac:dyDescent="0.25">
      <c r="A207" s="77" t="s">
        <v>954</v>
      </c>
      <c r="B207" s="23" t="s">
        <v>192</v>
      </c>
      <c r="C207" s="69" t="s">
        <v>955</v>
      </c>
      <c r="D207" s="124" t="s">
        <v>571</v>
      </c>
      <c r="E207" s="123">
        <v>100</v>
      </c>
      <c r="F207" s="123">
        <v>100</v>
      </c>
      <c r="G207" s="123">
        <v>100</v>
      </c>
      <c r="H207" s="123">
        <v>100</v>
      </c>
    </row>
    <row r="208" spans="1:8" s="47" customFormat="1" ht="63" x14ac:dyDescent="0.25">
      <c r="A208" s="77" t="s">
        <v>956</v>
      </c>
      <c r="B208" s="23" t="s">
        <v>190</v>
      </c>
      <c r="C208" s="69" t="s">
        <v>957</v>
      </c>
      <c r="D208" s="124" t="s">
        <v>571</v>
      </c>
      <c r="E208" s="123">
        <v>100</v>
      </c>
      <c r="F208" s="123">
        <v>100</v>
      </c>
      <c r="G208" s="123">
        <v>100</v>
      </c>
      <c r="H208" s="123">
        <v>100</v>
      </c>
    </row>
    <row r="209" spans="1:8" s="47" customFormat="1" ht="78" customHeight="1" x14ac:dyDescent="0.25">
      <c r="A209" s="77" t="s">
        <v>958</v>
      </c>
      <c r="B209" s="23" t="s">
        <v>959</v>
      </c>
      <c r="C209" s="78" t="s">
        <v>960</v>
      </c>
      <c r="D209" s="102" t="s">
        <v>571</v>
      </c>
      <c r="E209" s="102">
        <v>10</v>
      </c>
      <c r="F209" s="102">
        <v>10</v>
      </c>
      <c r="G209" s="102">
        <v>11</v>
      </c>
      <c r="H209" s="102">
        <v>11</v>
      </c>
    </row>
    <row r="210" spans="1:8" s="47" customFormat="1" ht="47.25" x14ac:dyDescent="0.25">
      <c r="A210" s="77" t="s">
        <v>961</v>
      </c>
      <c r="B210" s="23" t="s">
        <v>193</v>
      </c>
      <c r="C210" s="58" t="s">
        <v>962</v>
      </c>
      <c r="D210" s="111" t="s">
        <v>571</v>
      </c>
      <c r="E210" s="111">
        <v>50</v>
      </c>
      <c r="F210" s="111">
        <v>50</v>
      </c>
      <c r="G210" s="111">
        <v>50</v>
      </c>
      <c r="H210" s="111">
        <v>50</v>
      </c>
    </row>
    <row r="211" spans="1:8" s="47" customFormat="1" ht="59.25" customHeight="1" x14ac:dyDescent="0.25">
      <c r="A211" s="77" t="s">
        <v>963</v>
      </c>
      <c r="B211" s="23" t="s">
        <v>194</v>
      </c>
      <c r="C211" s="61" t="s">
        <v>964</v>
      </c>
      <c r="D211" s="102">
        <v>15.5</v>
      </c>
      <c r="E211" s="102">
        <v>15.5</v>
      </c>
      <c r="F211" s="102">
        <v>16.8</v>
      </c>
      <c r="G211" s="102">
        <v>17.899999999999999</v>
      </c>
      <c r="H211" s="104">
        <v>19</v>
      </c>
    </row>
    <row r="212" spans="1:8" s="46" customFormat="1" ht="33" customHeight="1" x14ac:dyDescent="0.25">
      <c r="A212" s="232" t="s">
        <v>965</v>
      </c>
      <c r="B212" s="233" t="s">
        <v>454</v>
      </c>
      <c r="C212" s="63" t="s">
        <v>966</v>
      </c>
      <c r="D212" s="108">
        <v>55.3</v>
      </c>
      <c r="E212" s="111" t="s">
        <v>571</v>
      </c>
      <c r="F212" s="111" t="s">
        <v>571</v>
      </c>
      <c r="G212" s="111" t="s">
        <v>571</v>
      </c>
      <c r="H212" s="111" t="s">
        <v>571</v>
      </c>
    </row>
    <row r="213" spans="1:8" s="46" customFormat="1" ht="30" customHeight="1" x14ac:dyDescent="0.25">
      <c r="A213" s="232"/>
      <c r="B213" s="233"/>
      <c r="C213" s="63" t="s">
        <v>967</v>
      </c>
      <c r="D213" s="108">
        <v>95.7</v>
      </c>
      <c r="E213" s="111" t="s">
        <v>571</v>
      </c>
      <c r="F213" s="111" t="s">
        <v>571</v>
      </c>
      <c r="G213" s="111" t="s">
        <v>571</v>
      </c>
      <c r="H213" s="111" t="s">
        <v>571</v>
      </c>
    </row>
    <row r="214" spans="1:8" s="46" customFormat="1" ht="51" customHeight="1" x14ac:dyDescent="0.25">
      <c r="A214" s="222" t="s">
        <v>968</v>
      </c>
      <c r="B214" s="224" t="s">
        <v>969</v>
      </c>
      <c r="C214" s="64" t="s">
        <v>970</v>
      </c>
      <c r="D214" s="170">
        <v>12200</v>
      </c>
      <c r="E214" s="111" t="s">
        <v>571</v>
      </c>
      <c r="F214" s="111" t="s">
        <v>571</v>
      </c>
      <c r="G214" s="111" t="s">
        <v>571</v>
      </c>
      <c r="H214" s="111" t="s">
        <v>571</v>
      </c>
    </row>
    <row r="215" spans="1:8" s="46" customFormat="1" ht="15.75" x14ac:dyDescent="0.25">
      <c r="A215" s="223"/>
      <c r="B215" s="225"/>
      <c r="C215" s="64" t="s">
        <v>971</v>
      </c>
      <c r="D215" s="119">
        <v>76.8</v>
      </c>
      <c r="E215" s="111" t="s">
        <v>571</v>
      </c>
      <c r="F215" s="111" t="s">
        <v>571</v>
      </c>
      <c r="G215" s="111" t="s">
        <v>571</v>
      </c>
      <c r="H215" s="111" t="s">
        <v>571</v>
      </c>
    </row>
    <row r="216" spans="1:8" s="46" customFormat="1" ht="47.25" x14ac:dyDescent="0.25">
      <c r="A216" s="232" t="s">
        <v>972</v>
      </c>
      <c r="B216" s="233" t="s">
        <v>973</v>
      </c>
      <c r="C216" s="64" t="s">
        <v>974</v>
      </c>
      <c r="D216" s="108">
        <v>485</v>
      </c>
      <c r="E216" s="111" t="s">
        <v>571</v>
      </c>
      <c r="F216" s="111" t="s">
        <v>571</v>
      </c>
      <c r="G216" s="111" t="s">
        <v>571</v>
      </c>
      <c r="H216" s="111" t="s">
        <v>571</v>
      </c>
    </row>
    <row r="217" spans="1:8" s="46" customFormat="1" ht="47.25" x14ac:dyDescent="0.25">
      <c r="A217" s="232"/>
      <c r="B217" s="233"/>
      <c r="C217" s="63" t="s">
        <v>975</v>
      </c>
      <c r="D217" s="110">
        <v>15.5</v>
      </c>
      <c r="E217" s="111" t="s">
        <v>571</v>
      </c>
      <c r="F217" s="111" t="s">
        <v>571</v>
      </c>
      <c r="G217" s="111" t="s">
        <v>571</v>
      </c>
      <c r="H217" s="111" t="s">
        <v>571</v>
      </c>
    </row>
    <row r="218" spans="1:8" s="46" customFormat="1" ht="33.75" customHeight="1" x14ac:dyDescent="0.25">
      <c r="A218" s="66" t="s">
        <v>976</v>
      </c>
      <c r="B218" s="67" t="s">
        <v>455</v>
      </c>
      <c r="C218" s="63" t="s">
        <v>977</v>
      </c>
      <c r="D218" s="108">
        <v>69.8</v>
      </c>
      <c r="E218" s="111" t="s">
        <v>571</v>
      </c>
      <c r="F218" s="111" t="s">
        <v>571</v>
      </c>
      <c r="G218" s="111" t="s">
        <v>571</v>
      </c>
      <c r="H218" s="111" t="s">
        <v>571</v>
      </c>
    </row>
    <row r="219" spans="1:8" s="46" customFormat="1" ht="30" customHeight="1" x14ac:dyDescent="0.25">
      <c r="A219" s="241" t="s">
        <v>978</v>
      </c>
      <c r="B219" s="242" t="s">
        <v>195</v>
      </c>
      <c r="C219" s="144" t="s">
        <v>979</v>
      </c>
      <c r="D219" s="145">
        <v>96</v>
      </c>
      <c r="E219" s="145">
        <v>96</v>
      </c>
      <c r="F219" s="145">
        <v>96</v>
      </c>
      <c r="G219" s="145">
        <v>96</v>
      </c>
      <c r="H219" s="145">
        <v>96</v>
      </c>
    </row>
    <row r="220" spans="1:8" s="46" customFormat="1" ht="63" x14ac:dyDescent="0.25">
      <c r="A220" s="241"/>
      <c r="B220" s="242"/>
      <c r="C220" s="171" t="s">
        <v>980</v>
      </c>
      <c r="D220" s="160">
        <v>100</v>
      </c>
      <c r="E220" s="160">
        <v>95</v>
      </c>
      <c r="F220" s="160">
        <v>95</v>
      </c>
      <c r="G220" s="160">
        <v>95</v>
      </c>
      <c r="H220" s="160">
        <v>95</v>
      </c>
    </row>
    <row r="221" spans="1:8" s="47" customFormat="1" ht="63" x14ac:dyDescent="0.25">
      <c r="A221" s="77" t="s">
        <v>981</v>
      </c>
      <c r="B221" s="79" t="s">
        <v>207</v>
      </c>
      <c r="C221" s="60" t="s">
        <v>982</v>
      </c>
      <c r="D221" s="172">
        <v>1902</v>
      </c>
      <c r="E221" s="172">
        <v>1617</v>
      </c>
      <c r="F221" s="125" t="s">
        <v>571</v>
      </c>
      <c r="G221" s="125" t="s">
        <v>571</v>
      </c>
      <c r="H221" s="125" t="s">
        <v>571</v>
      </c>
    </row>
    <row r="222" spans="1:8" s="47" customFormat="1" ht="47.25" x14ac:dyDescent="0.25">
      <c r="A222" s="77" t="s">
        <v>983</v>
      </c>
      <c r="B222" s="79" t="s">
        <v>984</v>
      </c>
      <c r="C222" s="60" t="s">
        <v>985</v>
      </c>
      <c r="D222" s="125">
        <v>1</v>
      </c>
      <c r="E222" s="125">
        <v>1</v>
      </c>
      <c r="F222" s="125" t="s">
        <v>571</v>
      </c>
      <c r="G222" s="125" t="s">
        <v>571</v>
      </c>
      <c r="H222" s="125" t="s">
        <v>571</v>
      </c>
    </row>
    <row r="223" spans="1:8" s="47" customFormat="1" ht="47.25" x14ac:dyDescent="0.25">
      <c r="A223" s="77" t="s">
        <v>986</v>
      </c>
      <c r="B223" s="79" t="s">
        <v>987</v>
      </c>
      <c r="C223" s="60" t="s">
        <v>988</v>
      </c>
      <c r="D223" s="125">
        <v>1</v>
      </c>
      <c r="E223" s="125">
        <v>1</v>
      </c>
      <c r="F223" s="125" t="s">
        <v>571</v>
      </c>
      <c r="G223" s="125" t="s">
        <v>571</v>
      </c>
      <c r="H223" s="125" t="s">
        <v>571</v>
      </c>
    </row>
    <row r="224" spans="1:8" s="47" customFormat="1" ht="46.5" customHeight="1" x14ac:dyDescent="0.25">
      <c r="A224" s="77" t="s">
        <v>989</v>
      </c>
      <c r="B224" s="79" t="s">
        <v>202</v>
      </c>
      <c r="C224" s="60" t="s">
        <v>990</v>
      </c>
      <c r="D224" s="106" t="s">
        <v>571</v>
      </c>
      <c r="E224" s="172">
        <v>826</v>
      </c>
      <c r="F224" s="172">
        <v>1485</v>
      </c>
      <c r="G224" s="172">
        <v>1812</v>
      </c>
      <c r="H224" s="125" t="s">
        <v>571</v>
      </c>
    </row>
    <row r="225" spans="1:8" s="47" customFormat="1" ht="63" x14ac:dyDescent="0.25">
      <c r="A225" s="77" t="s">
        <v>991</v>
      </c>
      <c r="B225" s="79" t="s">
        <v>203</v>
      </c>
      <c r="C225" s="60" t="s">
        <v>992</v>
      </c>
      <c r="D225" s="125" t="s">
        <v>571</v>
      </c>
      <c r="E225" s="125" t="s">
        <v>571</v>
      </c>
      <c r="F225" s="125">
        <v>1</v>
      </c>
      <c r="G225" s="125" t="s">
        <v>571</v>
      </c>
      <c r="H225" s="125" t="s">
        <v>571</v>
      </c>
    </row>
    <row r="226" spans="1:8" s="47" customFormat="1" ht="126" x14ac:dyDescent="0.25">
      <c r="A226" s="77" t="s">
        <v>993</v>
      </c>
      <c r="B226" s="79" t="s">
        <v>490</v>
      </c>
      <c r="C226" s="60" t="s">
        <v>994</v>
      </c>
      <c r="D226" s="125" t="s">
        <v>571</v>
      </c>
      <c r="E226" s="147">
        <v>5.4</v>
      </c>
      <c r="F226" s="125" t="s">
        <v>571</v>
      </c>
      <c r="G226" s="125" t="s">
        <v>571</v>
      </c>
      <c r="H226" s="125" t="s">
        <v>571</v>
      </c>
    </row>
    <row r="227" spans="1:8" s="47" customFormat="1" ht="47.25" x14ac:dyDescent="0.25">
      <c r="A227" s="77" t="s">
        <v>995</v>
      </c>
      <c r="B227" s="79" t="s">
        <v>206</v>
      </c>
      <c r="C227" s="60" t="s">
        <v>1323</v>
      </c>
      <c r="D227" s="125" t="s">
        <v>571</v>
      </c>
      <c r="E227" s="147">
        <v>0.30599999999999999</v>
      </c>
      <c r="F227" s="125" t="s">
        <v>571</v>
      </c>
      <c r="G227" s="125" t="s">
        <v>571</v>
      </c>
      <c r="H227" s="125" t="s">
        <v>571</v>
      </c>
    </row>
    <row r="228" spans="1:8" s="47" customFormat="1" ht="63" x14ac:dyDescent="0.25">
      <c r="A228" s="77" t="s">
        <v>996</v>
      </c>
      <c r="B228" s="79" t="s">
        <v>204</v>
      </c>
      <c r="C228" s="60" t="s">
        <v>997</v>
      </c>
      <c r="D228" s="125" t="s">
        <v>571</v>
      </c>
      <c r="E228" s="147">
        <v>20.82</v>
      </c>
      <c r="F228" s="125" t="s">
        <v>571</v>
      </c>
      <c r="G228" s="125" t="s">
        <v>571</v>
      </c>
      <c r="H228" s="125" t="s">
        <v>571</v>
      </c>
    </row>
    <row r="229" spans="1:8" s="47" customFormat="1" ht="75.75" customHeight="1" x14ac:dyDescent="0.25">
      <c r="A229" s="77" t="s">
        <v>998</v>
      </c>
      <c r="B229" s="79" t="s">
        <v>205</v>
      </c>
      <c r="C229" s="60" t="s">
        <v>999</v>
      </c>
      <c r="D229" s="125" t="s">
        <v>571</v>
      </c>
      <c r="E229" s="125">
        <v>42</v>
      </c>
      <c r="F229" s="125" t="s">
        <v>571</v>
      </c>
      <c r="G229" s="125" t="s">
        <v>571</v>
      </c>
      <c r="H229" s="125" t="s">
        <v>571</v>
      </c>
    </row>
    <row r="230" spans="1:8" s="47" customFormat="1" ht="78.75" x14ac:dyDescent="0.25">
      <c r="A230" s="77" t="s">
        <v>1000</v>
      </c>
      <c r="B230" s="79" t="s">
        <v>216</v>
      </c>
      <c r="C230" s="61" t="s">
        <v>1001</v>
      </c>
      <c r="D230" s="102" t="s">
        <v>571</v>
      </c>
      <c r="E230" s="102">
        <v>2</v>
      </c>
      <c r="F230" s="102">
        <v>2</v>
      </c>
      <c r="G230" s="102">
        <v>2</v>
      </c>
      <c r="H230" s="102">
        <v>2</v>
      </c>
    </row>
    <row r="231" spans="1:8" s="47" customFormat="1" ht="63" x14ac:dyDescent="0.25">
      <c r="A231" s="77" t="s">
        <v>1002</v>
      </c>
      <c r="B231" s="79" t="s">
        <v>215</v>
      </c>
      <c r="C231" s="70" t="s">
        <v>1003</v>
      </c>
      <c r="D231" s="118">
        <v>52</v>
      </c>
      <c r="E231" s="122">
        <v>23</v>
      </c>
      <c r="F231" s="122">
        <v>24</v>
      </c>
      <c r="G231" s="122">
        <v>24</v>
      </c>
      <c r="H231" s="122">
        <v>24</v>
      </c>
    </row>
    <row r="232" spans="1:8" s="47" customFormat="1" ht="47.25" x14ac:dyDescent="0.25">
      <c r="A232" s="77" t="s">
        <v>1004</v>
      </c>
      <c r="B232" s="79" t="s">
        <v>217</v>
      </c>
      <c r="C232" s="80" t="s">
        <v>1324</v>
      </c>
      <c r="D232" s="173">
        <v>1060.7</v>
      </c>
      <c r="E232" s="173">
        <v>1470.8</v>
      </c>
      <c r="F232" s="173">
        <v>1591</v>
      </c>
      <c r="G232" s="173">
        <v>1667.6</v>
      </c>
      <c r="H232" s="173">
        <v>1784.3</v>
      </c>
    </row>
    <row r="233" spans="1:8" s="47" customFormat="1" ht="63" x14ac:dyDescent="0.25">
      <c r="A233" s="77" t="s">
        <v>1005</v>
      </c>
      <c r="B233" s="79" t="s">
        <v>214</v>
      </c>
      <c r="C233" s="61" t="s">
        <v>1006</v>
      </c>
      <c r="D233" s="156">
        <v>2834799</v>
      </c>
      <c r="E233" s="156">
        <v>2834799</v>
      </c>
      <c r="F233" s="156">
        <v>2834799</v>
      </c>
      <c r="G233" s="156">
        <v>2834799</v>
      </c>
      <c r="H233" s="156">
        <v>2834799</v>
      </c>
    </row>
    <row r="234" spans="1:8" s="47" customFormat="1" ht="47.25" x14ac:dyDescent="0.25">
      <c r="A234" s="77" t="s">
        <v>1007</v>
      </c>
      <c r="B234" s="79" t="s">
        <v>218</v>
      </c>
      <c r="C234" s="61" t="s">
        <v>1008</v>
      </c>
      <c r="D234" s="156">
        <v>3700</v>
      </c>
      <c r="E234" s="156">
        <v>3900</v>
      </c>
      <c r="F234" s="156">
        <v>4000</v>
      </c>
      <c r="G234" s="156">
        <v>4050</v>
      </c>
      <c r="H234" s="156">
        <v>4100</v>
      </c>
    </row>
    <row r="235" spans="1:8" s="47" customFormat="1" ht="75.75" customHeight="1" x14ac:dyDescent="0.25">
      <c r="A235" s="77" t="s">
        <v>1009</v>
      </c>
      <c r="B235" s="79" t="s">
        <v>219</v>
      </c>
      <c r="C235" s="81" t="s">
        <v>1010</v>
      </c>
      <c r="D235" s="156" t="s">
        <v>571</v>
      </c>
      <c r="E235" s="156">
        <v>2452834</v>
      </c>
      <c r="F235" s="156">
        <v>2452834</v>
      </c>
      <c r="G235" s="156">
        <v>2452834</v>
      </c>
      <c r="H235" s="156">
        <v>2452834</v>
      </c>
    </row>
    <row r="236" spans="1:8" s="46" customFormat="1" ht="75" customHeight="1" x14ac:dyDescent="0.25">
      <c r="A236" s="66" t="s">
        <v>1011</v>
      </c>
      <c r="B236" s="63" t="s">
        <v>441</v>
      </c>
      <c r="C236" s="63" t="s">
        <v>1012</v>
      </c>
      <c r="D236" s="110">
        <v>85</v>
      </c>
      <c r="E236" s="126" t="s">
        <v>571</v>
      </c>
      <c r="F236" s="126" t="s">
        <v>571</v>
      </c>
      <c r="G236" s="126" t="s">
        <v>571</v>
      </c>
      <c r="H236" s="126" t="s">
        <v>571</v>
      </c>
    </row>
    <row r="237" spans="1:8" ht="24" customHeight="1" x14ac:dyDescent="0.25">
      <c r="A237" s="222" t="s">
        <v>1013</v>
      </c>
      <c r="B237" s="224" t="s">
        <v>442</v>
      </c>
      <c r="C237" s="63" t="s">
        <v>1014</v>
      </c>
      <c r="D237" s="108">
        <v>29</v>
      </c>
      <c r="E237" s="126" t="s">
        <v>571</v>
      </c>
      <c r="F237" s="126" t="s">
        <v>571</v>
      </c>
      <c r="G237" s="126" t="s">
        <v>571</v>
      </c>
      <c r="H237" s="126" t="s">
        <v>571</v>
      </c>
    </row>
    <row r="238" spans="1:8" ht="21" customHeight="1" x14ac:dyDescent="0.25">
      <c r="A238" s="226"/>
      <c r="B238" s="227"/>
      <c r="C238" s="63" t="s">
        <v>1015</v>
      </c>
      <c r="D238" s="108">
        <v>20</v>
      </c>
      <c r="E238" s="126" t="s">
        <v>571</v>
      </c>
      <c r="F238" s="126" t="s">
        <v>571</v>
      </c>
      <c r="G238" s="126" t="s">
        <v>571</v>
      </c>
      <c r="H238" s="126" t="s">
        <v>571</v>
      </c>
    </row>
    <row r="239" spans="1:8" ht="63" x14ac:dyDescent="0.25">
      <c r="A239" s="223"/>
      <c r="B239" s="225"/>
      <c r="C239" s="63" t="s">
        <v>1006</v>
      </c>
      <c r="D239" s="156">
        <v>2834799</v>
      </c>
      <c r="E239" s="126" t="s">
        <v>571</v>
      </c>
      <c r="F239" s="126" t="s">
        <v>571</v>
      </c>
      <c r="G239" s="126" t="s">
        <v>571</v>
      </c>
      <c r="H239" s="126" t="s">
        <v>571</v>
      </c>
    </row>
    <row r="240" spans="1:8" s="46" customFormat="1" ht="63" x14ac:dyDescent="0.25">
      <c r="A240" s="232" t="s">
        <v>1016</v>
      </c>
      <c r="B240" s="233" t="s">
        <v>1017</v>
      </c>
      <c r="C240" s="64" t="s">
        <v>1018</v>
      </c>
      <c r="D240" s="156">
        <v>4526</v>
      </c>
      <c r="E240" s="126" t="s">
        <v>571</v>
      </c>
      <c r="F240" s="126" t="s">
        <v>571</v>
      </c>
      <c r="G240" s="126" t="s">
        <v>571</v>
      </c>
      <c r="H240" s="126" t="s">
        <v>571</v>
      </c>
    </row>
    <row r="241" spans="1:8" s="46" customFormat="1" ht="15.75" x14ac:dyDescent="0.25">
      <c r="A241" s="232"/>
      <c r="B241" s="233"/>
      <c r="C241" s="63" t="s">
        <v>1019</v>
      </c>
      <c r="D241" s="108">
        <v>288</v>
      </c>
      <c r="E241" s="126" t="s">
        <v>571</v>
      </c>
      <c r="F241" s="126" t="s">
        <v>571</v>
      </c>
      <c r="G241" s="126" t="s">
        <v>571</v>
      </c>
      <c r="H241" s="126" t="s">
        <v>571</v>
      </c>
    </row>
    <row r="242" spans="1:8" s="46" customFormat="1" ht="54" customHeight="1" x14ac:dyDescent="0.25">
      <c r="A242" s="66" t="s">
        <v>1020</v>
      </c>
      <c r="B242" s="67" t="s">
        <v>532</v>
      </c>
      <c r="C242" s="63" t="s">
        <v>1021</v>
      </c>
      <c r="D242" s="108">
        <v>801</v>
      </c>
      <c r="E242" s="126" t="s">
        <v>571</v>
      </c>
      <c r="F242" s="126" t="s">
        <v>571</v>
      </c>
      <c r="G242" s="126" t="s">
        <v>571</v>
      </c>
      <c r="H242" s="126" t="s">
        <v>571</v>
      </c>
    </row>
    <row r="243" spans="1:8" s="46" customFormat="1" ht="67.5" customHeight="1" x14ac:dyDescent="0.25">
      <c r="A243" s="71" t="s">
        <v>1022</v>
      </c>
      <c r="B243" s="73" t="s">
        <v>1023</v>
      </c>
      <c r="C243" s="63" t="s">
        <v>1024</v>
      </c>
      <c r="D243" s="110">
        <v>100</v>
      </c>
      <c r="E243" s="126" t="s">
        <v>571</v>
      </c>
      <c r="F243" s="126" t="s">
        <v>571</v>
      </c>
      <c r="G243" s="126" t="s">
        <v>571</v>
      </c>
      <c r="H243" s="126" t="s">
        <v>571</v>
      </c>
    </row>
    <row r="244" spans="1:8" s="46" customFormat="1" ht="74.25" customHeight="1" x14ac:dyDescent="0.25">
      <c r="A244" s="66" t="s">
        <v>1025</v>
      </c>
      <c r="B244" s="67" t="s">
        <v>1026</v>
      </c>
      <c r="C244" s="63" t="s">
        <v>1027</v>
      </c>
      <c r="D244" s="108">
        <v>3</v>
      </c>
      <c r="E244" s="126" t="s">
        <v>571</v>
      </c>
      <c r="F244" s="126" t="s">
        <v>571</v>
      </c>
      <c r="G244" s="126" t="s">
        <v>571</v>
      </c>
      <c r="H244" s="126" t="s">
        <v>571</v>
      </c>
    </row>
    <row r="245" spans="1:8" s="46" customFormat="1" ht="25.5" customHeight="1" x14ac:dyDescent="0.25">
      <c r="A245" s="243" t="s">
        <v>1028</v>
      </c>
      <c r="B245" s="245" t="s">
        <v>8</v>
      </c>
      <c r="C245" s="174" t="s">
        <v>1325</v>
      </c>
      <c r="D245" s="168">
        <v>49929.5</v>
      </c>
      <c r="E245" s="168">
        <v>51427.4</v>
      </c>
      <c r="F245" s="168">
        <v>52970.2</v>
      </c>
      <c r="G245" s="168">
        <v>52970.2</v>
      </c>
      <c r="H245" s="168">
        <v>52970.2</v>
      </c>
    </row>
    <row r="246" spans="1:8" s="46" customFormat="1" ht="48" customHeight="1" x14ac:dyDescent="0.25">
      <c r="A246" s="258"/>
      <c r="B246" s="259"/>
      <c r="C246" s="171" t="s">
        <v>1029</v>
      </c>
      <c r="D246" s="159" t="s">
        <v>571</v>
      </c>
      <c r="E246" s="160">
        <v>35.78</v>
      </c>
      <c r="F246" s="160">
        <v>39.299999999999997</v>
      </c>
      <c r="G246" s="160">
        <v>41.15</v>
      </c>
      <c r="H246" s="159" t="s">
        <v>571</v>
      </c>
    </row>
    <row r="247" spans="1:8" s="47" customFormat="1" ht="47.25" x14ac:dyDescent="0.25">
      <c r="A247" s="77" t="s">
        <v>1030</v>
      </c>
      <c r="B247" s="79" t="s">
        <v>1031</v>
      </c>
      <c r="C247" s="70" t="s">
        <v>1032</v>
      </c>
      <c r="D247" s="118" t="s">
        <v>571</v>
      </c>
      <c r="E247" s="118">
        <v>6</v>
      </c>
      <c r="F247" s="118" t="s">
        <v>571</v>
      </c>
      <c r="G247" s="118" t="s">
        <v>571</v>
      </c>
      <c r="H247" s="118" t="s">
        <v>571</v>
      </c>
    </row>
    <row r="248" spans="1:8" s="47" customFormat="1" ht="31.5" x14ac:dyDescent="0.25">
      <c r="A248" s="77" t="s">
        <v>1033</v>
      </c>
      <c r="B248" s="79" t="s">
        <v>284</v>
      </c>
      <c r="C248" s="70" t="s">
        <v>1034</v>
      </c>
      <c r="D248" s="129">
        <v>88.920900000000003</v>
      </c>
      <c r="E248" s="101">
        <v>86.673699999999997</v>
      </c>
      <c r="F248" s="118" t="s">
        <v>571</v>
      </c>
      <c r="G248" s="118" t="s">
        <v>571</v>
      </c>
      <c r="H248" s="118" t="s">
        <v>571</v>
      </c>
    </row>
    <row r="249" spans="1:8" s="47" customFormat="1" ht="110.25" x14ac:dyDescent="0.25">
      <c r="A249" s="77" t="s">
        <v>1035</v>
      </c>
      <c r="B249" s="79" t="s">
        <v>282</v>
      </c>
      <c r="C249" s="70" t="s">
        <v>1036</v>
      </c>
      <c r="D249" s="118" t="s">
        <v>571</v>
      </c>
      <c r="E249" s="118">
        <v>1</v>
      </c>
      <c r="F249" s="118">
        <v>2</v>
      </c>
      <c r="G249" s="118">
        <v>3</v>
      </c>
      <c r="H249" s="118">
        <v>4</v>
      </c>
    </row>
    <row r="250" spans="1:8" s="47" customFormat="1" ht="36.75" customHeight="1" x14ac:dyDescent="0.25">
      <c r="A250" s="77" t="s">
        <v>1037</v>
      </c>
      <c r="B250" s="79" t="s">
        <v>285</v>
      </c>
      <c r="C250" s="70" t="s">
        <v>1038</v>
      </c>
      <c r="D250" s="101">
        <v>100</v>
      </c>
      <c r="E250" s="101">
        <v>40</v>
      </c>
      <c r="F250" s="118" t="s">
        <v>571</v>
      </c>
      <c r="G250" s="118" t="s">
        <v>571</v>
      </c>
      <c r="H250" s="118" t="s">
        <v>571</v>
      </c>
    </row>
    <row r="251" spans="1:8" s="47" customFormat="1" ht="31.5" x14ac:dyDescent="0.25">
      <c r="A251" s="77" t="s">
        <v>1039</v>
      </c>
      <c r="B251" s="79" t="s">
        <v>1040</v>
      </c>
      <c r="C251" s="70" t="s">
        <v>1041</v>
      </c>
      <c r="D251" s="118">
        <v>2.57</v>
      </c>
      <c r="E251" s="118">
        <v>2.25</v>
      </c>
      <c r="F251" s="118" t="s">
        <v>571</v>
      </c>
      <c r="G251" s="118" t="s">
        <v>571</v>
      </c>
      <c r="H251" s="118" t="s">
        <v>571</v>
      </c>
    </row>
    <row r="252" spans="1:8" s="47" customFormat="1" ht="63" x14ac:dyDescent="0.25">
      <c r="A252" s="77" t="s">
        <v>1042</v>
      </c>
      <c r="B252" s="79" t="s">
        <v>283</v>
      </c>
      <c r="C252" s="70" t="s">
        <v>1043</v>
      </c>
      <c r="D252" s="118" t="s">
        <v>571</v>
      </c>
      <c r="E252" s="118">
        <v>10</v>
      </c>
      <c r="F252" s="118" t="s">
        <v>571</v>
      </c>
      <c r="G252" s="118" t="s">
        <v>571</v>
      </c>
      <c r="H252" s="118" t="s">
        <v>571</v>
      </c>
    </row>
    <row r="253" spans="1:8" s="47" customFormat="1" ht="47.25" x14ac:dyDescent="0.25">
      <c r="A253" s="77" t="s">
        <v>1044</v>
      </c>
      <c r="B253" s="79" t="s">
        <v>288</v>
      </c>
      <c r="C253" s="61" t="s">
        <v>1326</v>
      </c>
      <c r="D253" s="102">
        <v>138.30000000000001</v>
      </c>
      <c r="E253" s="102">
        <v>180.5</v>
      </c>
      <c r="F253" s="102">
        <v>185.9</v>
      </c>
      <c r="G253" s="102">
        <v>185.9</v>
      </c>
      <c r="H253" s="102">
        <v>185.9</v>
      </c>
    </row>
    <row r="254" spans="1:8" s="47" customFormat="1" ht="76.5" customHeight="1" x14ac:dyDescent="0.25">
      <c r="A254" s="77" t="s">
        <v>1045</v>
      </c>
      <c r="B254" s="79" t="s">
        <v>289</v>
      </c>
      <c r="C254" s="62" t="s">
        <v>1046</v>
      </c>
      <c r="D254" s="107" t="s">
        <v>571</v>
      </c>
      <c r="E254" s="175">
        <v>25634.400000000001</v>
      </c>
      <c r="F254" s="175">
        <v>25634.400000000001</v>
      </c>
      <c r="G254" s="175">
        <v>25634.400000000001</v>
      </c>
      <c r="H254" s="176">
        <v>25634.400000000001</v>
      </c>
    </row>
    <row r="255" spans="1:8" s="47" customFormat="1" ht="63" x14ac:dyDescent="0.25">
      <c r="A255" s="77" t="s">
        <v>1047</v>
      </c>
      <c r="B255" s="79" t="s">
        <v>290</v>
      </c>
      <c r="C255" s="61" t="s">
        <v>1048</v>
      </c>
      <c r="D255" s="175">
        <v>3237.8</v>
      </c>
      <c r="E255" s="175">
        <v>1750</v>
      </c>
      <c r="F255" s="175">
        <v>1750</v>
      </c>
      <c r="G255" s="175">
        <v>1750</v>
      </c>
      <c r="H255" s="175">
        <v>1750</v>
      </c>
    </row>
    <row r="256" spans="1:8" s="47" customFormat="1" ht="151.5" customHeight="1" x14ac:dyDescent="0.25">
      <c r="A256" s="77" t="s">
        <v>1049</v>
      </c>
      <c r="B256" s="79" t="s">
        <v>1050</v>
      </c>
      <c r="C256" s="61" t="s">
        <v>1051</v>
      </c>
      <c r="D256" s="102">
        <v>14</v>
      </c>
      <c r="E256" s="102">
        <v>13.5</v>
      </c>
      <c r="F256" s="102">
        <v>13</v>
      </c>
      <c r="G256" s="102">
        <v>12.5</v>
      </c>
      <c r="H256" s="102">
        <v>12.5</v>
      </c>
    </row>
    <row r="257" spans="1:8" s="47" customFormat="1" ht="47.25" x14ac:dyDescent="0.25">
      <c r="A257" s="77" t="s">
        <v>1052</v>
      </c>
      <c r="B257" s="79" t="s">
        <v>1053</v>
      </c>
      <c r="C257" s="61" t="s">
        <v>1327</v>
      </c>
      <c r="D257" s="102" t="s">
        <v>571</v>
      </c>
      <c r="E257" s="120">
        <v>4.1000000000000002E-2</v>
      </c>
      <c r="F257" s="120">
        <v>4.8000000000000001E-2</v>
      </c>
      <c r="G257" s="120">
        <v>6.0999999999999999E-2</v>
      </c>
      <c r="H257" s="120">
        <v>6.0999999999999999E-2</v>
      </c>
    </row>
    <row r="258" spans="1:8" s="46" customFormat="1" ht="60.75" customHeight="1" x14ac:dyDescent="0.25">
      <c r="A258" s="71" t="s">
        <v>1054</v>
      </c>
      <c r="B258" s="73" t="s">
        <v>1055</v>
      </c>
      <c r="C258" s="63" t="s">
        <v>1056</v>
      </c>
      <c r="D258" s="149">
        <v>7754</v>
      </c>
      <c r="E258" s="118" t="s">
        <v>571</v>
      </c>
      <c r="F258" s="118" t="s">
        <v>571</v>
      </c>
      <c r="G258" s="118" t="s">
        <v>571</v>
      </c>
      <c r="H258" s="108" t="s">
        <v>571</v>
      </c>
    </row>
    <row r="259" spans="1:8" s="46" customFormat="1" ht="47.25" customHeight="1" x14ac:dyDescent="0.25">
      <c r="A259" s="222" t="s">
        <v>1057</v>
      </c>
      <c r="B259" s="224" t="s">
        <v>1058</v>
      </c>
      <c r="C259" s="63" t="s">
        <v>1059</v>
      </c>
      <c r="D259" s="134">
        <v>89.74</v>
      </c>
      <c r="E259" s="118" t="s">
        <v>571</v>
      </c>
      <c r="F259" s="118" t="s">
        <v>571</v>
      </c>
      <c r="G259" s="118" t="s">
        <v>571</v>
      </c>
      <c r="H259" s="108" t="s">
        <v>571</v>
      </c>
    </row>
    <row r="260" spans="1:8" s="46" customFormat="1" ht="61.5" customHeight="1" x14ac:dyDescent="0.25">
      <c r="A260" s="223"/>
      <c r="B260" s="225"/>
      <c r="C260" s="64" t="s">
        <v>1060</v>
      </c>
      <c r="D260" s="128">
        <v>48</v>
      </c>
      <c r="E260" s="118" t="s">
        <v>571</v>
      </c>
      <c r="F260" s="118" t="s">
        <v>571</v>
      </c>
      <c r="G260" s="118" t="s">
        <v>571</v>
      </c>
      <c r="H260" s="108" t="s">
        <v>571</v>
      </c>
    </row>
    <row r="261" spans="1:8" s="46" customFormat="1" ht="47.25" customHeight="1" x14ac:dyDescent="0.25">
      <c r="A261" s="66" t="s">
        <v>1061</v>
      </c>
      <c r="B261" s="67" t="s">
        <v>1062</v>
      </c>
      <c r="C261" s="63" t="s">
        <v>1063</v>
      </c>
      <c r="D261" s="108">
        <v>191</v>
      </c>
      <c r="E261" s="118" t="s">
        <v>571</v>
      </c>
      <c r="F261" s="118" t="s">
        <v>571</v>
      </c>
      <c r="G261" s="118" t="s">
        <v>571</v>
      </c>
      <c r="H261" s="108" t="s">
        <v>571</v>
      </c>
    </row>
    <row r="262" spans="1:8" s="46" customFormat="1" ht="111.75" customHeight="1" x14ac:dyDescent="0.25">
      <c r="A262" s="66" t="s">
        <v>1064</v>
      </c>
      <c r="B262" s="67" t="s">
        <v>1065</v>
      </c>
      <c r="C262" s="63" t="s">
        <v>1051</v>
      </c>
      <c r="D262" s="108">
        <v>14</v>
      </c>
      <c r="E262" s="118" t="s">
        <v>571</v>
      </c>
      <c r="F262" s="118" t="s">
        <v>571</v>
      </c>
      <c r="G262" s="118" t="s">
        <v>571</v>
      </c>
      <c r="H262" s="108" t="s">
        <v>571</v>
      </c>
    </row>
    <row r="263" spans="1:8" s="46" customFormat="1" ht="47.25" x14ac:dyDescent="0.25">
      <c r="A263" s="222" t="s">
        <v>1066</v>
      </c>
      <c r="B263" s="224" t="s">
        <v>1067</v>
      </c>
      <c r="C263" s="63" t="s">
        <v>1068</v>
      </c>
      <c r="D263" s="110">
        <v>24</v>
      </c>
      <c r="E263" s="118" t="s">
        <v>571</v>
      </c>
      <c r="F263" s="118" t="s">
        <v>571</v>
      </c>
      <c r="G263" s="118" t="s">
        <v>571</v>
      </c>
      <c r="H263" s="108" t="s">
        <v>571</v>
      </c>
    </row>
    <row r="264" spans="1:8" s="46" customFormat="1" ht="31.5" x14ac:dyDescent="0.25">
      <c r="A264" s="223"/>
      <c r="B264" s="225"/>
      <c r="C264" s="63" t="s">
        <v>1069</v>
      </c>
      <c r="D264" s="108">
        <v>11.7</v>
      </c>
      <c r="E264" s="118" t="s">
        <v>571</v>
      </c>
      <c r="F264" s="118" t="s">
        <v>571</v>
      </c>
      <c r="G264" s="118" t="s">
        <v>571</v>
      </c>
      <c r="H264" s="108" t="s">
        <v>571</v>
      </c>
    </row>
    <row r="265" spans="1:8" s="46" customFormat="1" ht="50.25" customHeight="1" x14ac:dyDescent="0.25">
      <c r="A265" s="82" t="s">
        <v>1070</v>
      </c>
      <c r="B265" s="83" t="s">
        <v>1071</v>
      </c>
      <c r="C265" s="63" t="s">
        <v>1072</v>
      </c>
      <c r="D265" s="108">
        <v>10</v>
      </c>
      <c r="E265" s="118" t="s">
        <v>571</v>
      </c>
      <c r="F265" s="118" t="s">
        <v>571</v>
      </c>
      <c r="G265" s="118" t="s">
        <v>571</v>
      </c>
      <c r="H265" s="108" t="s">
        <v>571</v>
      </c>
    </row>
    <row r="266" spans="1:8" s="46" customFormat="1" ht="31.5" customHeight="1" x14ac:dyDescent="0.25">
      <c r="A266" s="250" t="s">
        <v>1073</v>
      </c>
      <c r="B266" s="252" t="s">
        <v>5</v>
      </c>
      <c r="C266" s="174" t="s">
        <v>1329</v>
      </c>
      <c r="D266" s="177">
        <v>106</v>
      </c>
      <c r="E266" s="177">
        <v>104.6</v>
      </c>
      <c r="F266" s="177">
        <v>105</v>
      </c>
      <c r="G266" s="177">
        <v>105.1</v>
      </c>
      <c r="H266" s="177" t="s">
        <v>571</v>
      </c>
    </row>
    <row r="267" spans="1:8" s="46" customFormat="1" ht="31.5" x14ac:dyDescent="0.25">
      <c r="A267" s="251"/>
      <c r="B267" s="253"/>
      <c r="C267" s="144" t="s">
        <v>1074</v>
      </c>
      <c r="D267" s="178">
        <v>112.4</v>
      </c>
      <c r="E267" s="178">
        <v>115.2</v>
      </c>
      <c r="F267" s="178">
        <v>118.1</v>
      </c>
      <c r="G267" s="178">
        <v>120</v>
      </c>
      <c r="H267" s="178">
        <v>123.6</v>
      </c>
    </row>
    <row r="268" spans="1:8" s="46" customFormat="1" ht="53.25" customHeight="1" x14ac:dyDescent="0.25">
      <c r="A268" s="251"/>
      <c r="B268" s="253"/>
      <c r="C268" s="171" t="s">
        <v>1328</v>
      </c>
      <c r="D268" s="180">
        <v>47838.1</v>
      </c>
      <c r="E268" s="180">
        <v>37148</v>
      </c>
      <c r="F268" s="180">
        <v>39042</v>
      </c>
      <c r="G268" s="180">
        <v>41034</v>
      </c>
      <c r="H268" s="180">
        <v>43126</v>
      </c>
    </row>
    <row r="269" spans="1:8" s="47" customFormat="1" ht="15.75" x14ac:dyDescent="0.25">
      <c r="A269" s="254" t="s">
        <v>1075</v>
      </c>
      <c r="B269" s="247" t="s">
        <v>229</v>
      </c>
      <c r="C269" s="70" t="s">
        <v>1076</v>
      </c>
      <c r="D269" s="129">
        <v>6.8</v>
      </c>
      <c r="E269" s="129">
        <v>2.8</v>
      </c>
      <c r="F269" s="129">
        <v>2.8</v>
      </c>
      <c r="G269" s="129">
        <v>2.8</v>
      </c>
      <c r="H269" s="129">
        <v>2.8</v>
      </c>
    </row>
    <row r="270" spans="1:8" s="47" customFormat="1" ht="28.5" customHeight="1" x14ac:dyDescent="0.25">
      <c r="A270" s="255"/>
      <c r="B270" s="248"/>
      <c r="C270" s="70" t="s">
        <v>1330</v>
      </c>
      <c r="D270" s="129">
        <v>500.6</v>
      </c>
      <c r="E270" s="129">
        <v>420</v>
      </c>
      <c r="F270" s="129">
        <v>420</v>
      </c>
      <c r="G270" s="129">
        <v>420</v>
      </c>
      <c r="H270" s="129">
        <v>420</v>
      </c>
    </row>
    <row r="271" spans="1:8" s="47" customFormat="1" ht="31.5" x14ac:dyDescent="0.25">
      <c r="A271" s="256"/>
      <c r="B271" s="257"/>
      <c r="C271" s="70" t="s">
        <v>1077</v>
      </c>
      <c r="D271" s="129">
        <v>53.2</v>
      </c>
      <c r="E271" s="129">
        <v>55</v>
      </c>
      <c r="F271" s="129">
        <v>55</v>
      </c>
      <c r="G271" s="129">
        <v>55</v>
      </c>
      <c r="H271" s="129">
        <v>55</v>
      </c>
    </row>
    <row r="272" spans="1:8" s="47" customFormat="1" ht="47.25" x14ac:dyDescent="0.25">
      <c r="A272" s="84" t="s">
        <v>1078</v>
      </c>
      <c r="B272" s="85" t="s">
        <v>230</v>
      </c>
      <c r="C272" s="70" t="s">
        <v>1079</v>
      </c>
      <c r="D272" s="129" t="s">
        <v>571</v>
      </c>
      <c r="E272" s="129">
        <v>36.4</v>
      </c>
      <c r="F272" s="129">
        <v>37.799999999999997</v>
      </c>
      <c r="G272" s="129">
        <v>38.200000000000003</v>
      </c>
      <c r="H272" s="129" t="s">
        <v>571</v>
      </c>
    </row>
    <row r="273" spans="1:8" s="47" customFormat="1" ht="45" customHeight="1" x14ac:dyDescent="0.25">
      <c r="A273" s="84" t="s">
        <v>1080</v>
      </c>
      <c r="B273" s="85" t="s">
        <v>231</v>
      </c>
      <c r="C273" s="70" t="s">
        <v>1081</v>
      </c>
      <c r="D273" s="181">
        <v>1020</v>
      </c>
      <c r="E273" s="181">
        <v>1667</v>
      </c>
      <c r="F273" s="181">
        <v>2719</v>
      </c>
      <c r="G273" s="181">
        <v>3882</v>
      </c>
      <c r="H273" s="169">
        <v>4315</v>
      </c>
    </row>
    <row r="274" spans="1:8" s="47" customFormat="1" ht="47.25" x14ac:dyDescent="0.25">
      <c r="A274" s="84" t="s">
        <v>1082</v>
      </c>
      <c r="B274" s="85" t="s">
        <v>387</v>
      </c>
      <c r="C274" s="70" t="s">
        <v>1083</v>
      </c>
      <c r="D274" s="129" t="s">
        <v>571</v>
      </c>
      <c r="E274" s="130">
        <v>5.0000000000000001E-3</v>
      </c>
      <c r="F274" s="130">
        <v>5.0000000000000001E-3</v>
      </c>
      <c r="G274" s="130">
        <v>5.0000000000000001E-3</v>
      </c>
      <c r="H274" s="101" t="s">
        <v>571</v>
      </c>
    </row>
    <row r="275" spans="1:8" s="47" customFormat="1" ht="47.25" x14ac:dyDescent="0.25">
      <c r="A275" s="84" t="s">
        <v>1084</v>
      </c>
      <c r="B275" s="85" t="s">
        <v>232</v>
      </c>
      <c r="C275" s="70" t="s">
        <v>1085</v>
      </c>
      <c r="D275" s="129" t="s">
        <v>571</v>
      </c>
      <c r="E275" s="129" t="s">
        <v>571</v>
      </c>
      <c r="F275" s="131">
        <v>2</v>
      </c>
      <c r="G275" s="131">
        <v>2</v>
      </c>
      <c r="H275" s="131">
        <v>2</v>
      </c>
    </row>
    <row r="276" spans="1:8" s="47" customFormat="1" ht="47.25" x14ac:dyDescent="0.25">
      <c r="A276" s="84" t="s">
        <v>1086</v>
      </c>
      <c r="B276" s="85" t="s">
        <v>206</v>
      </c>
      <c r="C276" s="60" t="s">
        <v>1323</v>
      </c>
      <c r="D276" s="125" t="s">
        <v>571</v>
      </c>
      <c r="E276" s="147">
        <v>0.30599999999999999</v>
      </c>
      <c r="F276" s="125" t="s">
        <v>571</v>
      </c>
      <c r="G276" s="125" t="s">
        <v>571</v>
      </c>
      <c r="H276" s="125" t="s">
        <v>571</v>
      </c>
    </row>
    <row r="277" spans="1:8" s="47" customFormat="1" ht="31.5" x14ac:dyDescent="0.25">
      <c r="A277" s="84" t="s">
        <v>1087</v>
      </c>
      <c r="B277" s="85" t="s">
        <v>233</v>
      </c>
      <c r="C277" s="70" t="s">
        <v>1331</v>
      </c>
      <c r="D277" s="129">
        <v>0.52680000000000005</v>
      </c>
      <c r="E277" s="129">
        <v>0.47749999999999998</v>
      </c>
      <c r="F277" s="125" t="s">
        <v>571</v>
      </c>
      <c r="G277" s="125" t="s">
        <v>571</v>
      </c>
      <c r="H277" s="125" t="s">
        <v>571</v>
      </c>
    </row>
    <row r="278" spans="1:8" s="47" customFormat="1" ht="47.25" x14ac:dyDescent="0.25">
      <c r="A278" s="84" t="s">
        <v>1088</v>
      </c>
      <c r="B278" s="85" t="s">
        <v>549</v>
      </c>
      <c r="C278" s="62" t="s">
        <v>1332</v>
      </c>
      <c r="D278" s="132" t="s">
        <v>571</v>
      </c>
      <c r="E278" s="132">
        <v>0.1159</v>
      </c>
      <c r="F278" s="132">
        <v>0.19570000000000001</v>
      </c>
      <c r="G278" s="132">
        <v>0.29609999999999997</v>
      </c>
      <c r="H278" s="133" t="s">
        <v>756</v>
      </c>
    </row>
    <row r="279" spans="1:8" s="47" customFormat="1" ht="63" x14ac:dyDescent="0.25">
      <c r="A279" s="84" t="s">
        <v>1089</v>
      </c>
      <c r="B279" s="85" t="s">
        <v>234</v>
      </c>
      <c r="C279" s="70" t="s">
        <v>1090</v>
      </c>
      <c r="D279" s="131">
        <v>878</v>
      </c>
      <c r="E279" s="131">
        <v>850</v>
      </c>
      <c r="F279" s="131">
        <v>850</v>
      </c>
      <c r="G279" s="131">
        <v>850</v>
      </c>
      <c r="H279" s="131">
        <v>850</v>
      </c>
    </row>
    <row r="280" spans="1:8" s="46" customFormat="1" ht="47.25" x14ac:dyDescent="0.25">
      <c r="A280" s="222" t="s">
        <v>1091</v>
      </c>
      <c r="B280" s="247" t="s">
        <v>446</v>
      </c>
      <c r="C280" s="63" t="s">
        <v>1092</v>
      </c>
      <c r="D280" s="129">
        <v>102</v>
      </c>
      <c r="E280" s="125" t="s">
        <v>571</v>
      </c>
      <c r="F280" s="125" t="s">
        <v>571</v>
      </c>
      <c r="G280" s="125" t="s">
        <v>571</v>
      </c>
      <c r="H280" s="125" t="s">
        <v>571</v>
      </c>
    </row>
    <row r="281" spans="1:8" s="46" customFormat="1" ht="63.75" customHeight="1" x14ac:dyDescent="0.25">
      <c r="A281" s="226"/>
      <c r="B281" s="248"/>
      <c r="C281" s="63" t="s">
        <v>1093</v>
      </c>
      <c r="D281" s="129">
        <v>98</v>
      </c>
      <c r="E281" s="125" t="s">
        <v>571</v>
      </c>
      <c r="F281" s="125" t="s">
        <v>571</v>
      </c>
      <c r="G281" s="125" t="s">
        <v>571</v>
      </c>
      <c r="H281" s="125" t="s">
        <v>571</v>
      </c>
    </row>
    <row r="282" spans="1:8" s="46" customFormat="1" ht="33" customHeight="1" x14ac:dyDescent="0.25">
      <c r="A282" s="232" t="s">
        <v>1094</v>
      </c>
      <c r="B282" s="249" t="s">
        <v>447</v>
      </c>
      <c r="C282" s="63" t="s">
        <v>1095</v>
      </c>
      <c r="D282" s="131">
        <v>33</v>
      </c>
      <c r="E282" s="125" t="s">
        <v>571</v>
      </c>
      <c r="F282" s="125" t="s">
        <v>571</v>
      </c>
      <c r="G282" s="125" t="s">
        <v>571</v>
      </c>
      <c r="H282" s="125" t="s">
        <v>571</v>
      </c>
    </row>
    <row r="283" spans="1:8" s="46" customFormat="1" ht="60" customHeight="1" x14ac:dyDescent="0.25">
      <c r="A283" s="232"/>
      <c r="B283" s="249"/>
      <c r="C283" s="63" t="s">
        <v>1090</v>
      </c>
      <c r="D283" s="131">
        <v>878</v>
      </c>
      <c r="E283" s="125" t="s">
        <v>571</v>
      </c>
      <c r="F283" s="125" t="s">
        <v>571</v>
      </c>
      <c r="G283" s="125" t="s">
        <v>571</v>
      </c>
      <c r="H283" s="125" t="s">
        <v>571</v>
      </c>
    </row>
    <row r="284" spans="1:8" s="46" customFormat="1" ht="132" customHeight="1" x14ac:dyDescent="0.25">
      <c r="A284" s="66" t="s">
        <v>1096</v>
      </c>
      <c r="B284" s="86" t="s">
        <v>448</v>
      </c>
      <c r="C284" s="63" t="s">
        <v>1097</v>
      </c>
      <c r="D284" s="131">
        <v>14824.9</v>
      </c>
      <c r="E284" s="125" t="s">
        <v>571</v>
      </c>
      <c r="F284" s="125" t="s">
        <v>571</v>
      </c>
      <c r="G284" s="125" t="s">
        <v>571</v>
      </c>
      <c r="H284" s="125" t="s">
        <v>571</v>
      </c>
    </row>
    <row r="285" spans="1:8" s="46" customFormat="1" ht="78.75" x14ac:dyDescent="0.25">
      <c r="A285" s="142" t="s">
        <v>1098</v>
      </c>
      <c r="B285" s="143" t="s">
        <v>1099</v>
      </c>
      <c r="C285" s="171" t="s">
        <v>1100</v>
      </c>
      <c r="D285" s="182">
        <v>304.5</v>
      </c>
      <c r="E285" s="182">
        <v>288.10000000000002</v>
      </c>
      <c r="F285" s="182">
        <v>268.7</v>
      </c>
      <c r="G285" s="182">
        <v>249.6</v>
      </c>
      <c r="H285" s="182">
        <v>231.3</v>
      </c>
    </row>
    <row r="286" spans="1:8" s="46" customFormat="1" ht="45.75" customHeight="1" x14ac:dyDescent="0.25">
      <c r="A286" s="24" t="s">
        <v>1101</v>
      </c>
      <c r="B286" s="21" t="s">
        <v>303</v>
      </c>
      <c r="C286" s="70" t="s">
        <v>1102</v>
      </c>
      <c r="D286" s="129">
        <v>6</v>
      </c>
      <c r="E286" s="127">
        <v>6.8</v>
      </c>
      <c r="F286" s="127" t="s">
        <v>571</v>
      </c>
      <c r="G286" s="127" t="s">
        <v>571</v>
      </c>
      <c r="H286" s="127" t="s">
        <v>571</v>
      </c>
    </row>
    <row r="287" spans="1:8" s="46" customFormat="1" ht="78.75" x14ac:dyDescent="0.25">
      <c r="A287" s="24" t="s">
        <v>1103</v>
      </c>
      <c r="B287" s="21" t="s">
        <v>301</v>
      </c>
      <c r="C287" s="70" t="s">
        <v>1104</v>
      </c>
      <c r="D287" s="127" t="s">
        <v>571</v>
      </c>
      <c r="E287" s="129">
        <v>26.085999999999999</v>
      </c>
      <c r="F287" s="129">
        <v>26.085999999999999</v>
      </c>
      <c r="G287" s="129">
        <v>26.085999999999999</v>
      </c>
      <c r="H287" s="127" t="s">
        <v>571</v>
      </c>
    </row>
    <row r="288" spans="1:8" s="46" customFormat="1" ht="31.5" x14ac:dyDescent="0.25">
      <c r="A288" s="24" t="s">
        <v>1105</v>
      </c>
      <c r="B288" s="21" t="s">
        <v>304</v>
      </c>
      <c r="C288" s="70" t="s">
        <v>1106</v>
      </c>
      <c r="D288" s="181">
        <v>1020.4</v>
      </c>
      <c r="E288" s="129">
        <v>100</v>
      </c>
      <c r="F288" s="127" t="s">
        <v>571</v>
      </c>
      <c r="G288" s="127" t="s">
        <v>571</v>
      </c>
      <c r="H288" s="127" t="s">
        <v>571</v>
      </c>
    </row>
    <row r="289" spans="1:8" s="46" customFormat="1" ht="47.25" x14ac:dyDescent="0.25">
      <c r="A289" s="24" t="s">
        <v>1107</v>
      </c>
      <c r="B289" s="21" t="s">
        <v>305</v>
      </c>
      <c r="C289" s="70" t="s">
        <v>648</v>
      </c>
      <c r="D289" s="127" t="s">
        <v>571</v>
      </c>
      <c r="E289" s="127">
        <v>6</v>
      </c>
      <c r="F289" s="127" t="s">
        <v>571</v>
      </c>
      <c r="G289" s="127" t="s">
        <v>571</v>
      </c>
      <c r="H289" s="127" t="s">
        <v>571</v>
      </c>
    </row>
    <row r="290" spans="1:8" s="46" customFormat="1" ht="47.25" x14ac:dyDescent="0.25">
      <c r="A290" s="24" t="s">
        <v>1108</v>
      </c>
      <c r="B290" s="21" t="s">
        <v>1109</v>
      </c>
      <c r="C290" s="70" t="s">
        <v>1110</v>
      </c>
      <c r="D290" s="127">
        <v>96.8</v>
      </c>
      <c r="E290" s="129">
        <v>90</v>
      </c>
      <c r="F290" s="127" t="s">
        <v>571</v>
      </c>
      <c r="G290" s="127" t="s">
        <v>571</v>
      </c>
      <c r="H290" s="127" t="s">
        <v>571</v>
      </c>
    </row>
    <row r="291" spans="1:8" s="46" customFormat="1" ht="31.5" x14ac:dyDescent="0.25">
      <c r="A291" s="24" t="s">
        <v>1111</v>
      </c>
      <c r="B291" s="21" t="s">
        <v>302</v>
      </c>
      <c r="C291" s="70" t="s">
        <v>1112</v>
      </c>
      <c r="D291" s="127">
        <v>1</v>
      </c>
      <c r="E291" s="127">
        <v>2</v>
      </c>
      <c r="F291" s="127" t="s">
        <v>571</v>
      </c>
      <c r="G291" s="127" t="s">
        <v>571</v>
      </c>
      <c r="H291" s="127" t="s">
        <v>571</v>
      </c>
    </row>
    <row r="292" spans="1:8" s="46" customFormat="1" ht="91.5" customHeight="1" x14ac:dyDescent="0.25">
      <c r="A292" s="24" t="s">
        <v>1113</v>
      </c>
      <c r="B292" s="21" t="s">
        <v>309</v>
      </c>
      <c r="C292" s="70" t="s">
        <v>1114</v>
      </c>
      <c r="D292" s="127">
        <v>573</v>
      </c>
      <c r="E292" s="127">
        <v>573</v>
      </c>
      <c r="F292" s="127">
        <v>573</v>
      </c>
      <c r="G292" s="127">
        <v>573</v>
      </c>
      <c r="H292" s="127">
        <v>573</v>
      </c>
    </row>
    <row r="293" spans="1:8" s="46" customFormat="1" ht="59.25" customHeight="1" x14ac:dyDescent="0.25">
      <c r="A293" s="24" t="s">
        <v>1115</v>
      </c>
      <c r="B293" s="21" t="s">
        <v>310</v>
      </c>
      <c r="C293" s="70" t="s">
        <v>1116</v>
      </c>
      <c r="D293" s="127">
        <v>6.2</v>
      </c>
      <c r="E293" s="127">
        <v>6.1</v>
      </c>
      <c r="F293" s="127">
        <v>6.1</v>
      </c>
      <c r="G293" s="127">
        <v>6.1</v>
      </c>
      <c r="H293" s="127">
        <v>6.1</v>
      </c>
    </row>
    <row r="294" spans="1:8" s="46" customFormat="1" ht="78.75" x14ac:dyDescent="0.25">
      <c r="A294" s="24" t="s">
        <v>1117</v>
      </c>
      <c r="B294" s="21" t="s">
        <v>389</v>
      </c>
      <c r="C294" s="70" t="s">
        <v>1118</v>
      </c>
      <c r="D294" s="127" t="s">
        <v>571</v>
      </c>
      <c r="E294" s="129">
        <v>100</v>
      </c>
      <c r="F294" s="129">
        <v>100</v>
      </c>
      <c r="G294" s="129">
        <v>100</v>
      </c>
      <c r="H294" s="129">
        <v>100</v>
      </c>
    </row>
    <row r="295" spans="1:8" s="46" customFormat="1" ht="21.75" customHeight="1" x14ac:dyDescent="0.25">
      <c r="A295" s="232" t="s">
        <v>1119</v>
      </c>
      <c r="B295" s="233" t="s">
        <v>1120</v>
      </c>
      <c r="C295" s="63" t="s">
        <v>1121</v>
      </c>
      <c r="D295" s="108">
        <v>6</v>
      </c>
      <c r="E295" s="127" t="s">
        <v>571</v>
      </c>
      <c r="F295" s="127" t="s">
        <v>571</v>
      </c>
      <c r="G295" s="127" t="s">
        <v>571</v>
      </c>
      <c r="H295" s="127" t="s">
        <v>571</v>
      </c>
    </row>
    <row r="296" spans="1:8" s="46" customFormat="1" ht="39" customHeight="1" x14ac:dyDescent="0.25">
      <c r="A296" s="232"/>
      <c r="B296" s="233"/>
      <c r="C296" s="64" t="s">
        <v>1122</v>
      </c>
      <c r="D296" s="108">
        <v>5477.4</v>
      </c>
      <c r="E296" s="127" t="s">
        <v>571</v>
      </c>
      <c r="F296" s="127" t="s">
        <v>571</v>
      </c>
      <c r="G296" s="127" t="s">
        <v>571</v>
      </c>
      <c r="H296" s="127" t="s">
        <v>571</v>
      </c>
    </row>
    <row r="297" spans="1:8" s="46" customFormat="1" ht="45.75" customHeight="1" x14ac:dyDescent="0.25">
      <c r="A297" s="66" t="s">
        <v>1123</v>
      </c>
      <c r="B297" s="67" t="s">
        <v>1124</v>
      </c>
      <c r="C297" s="63" t="s">
        <v>1125</v>
      </c>
      <c r="D297" s="108">
        <v>200.7</v>
      </c>
      <c r="E297" s="127" t="s">
        <v>571</v>
      </c>
      <c r="F297" s="127" t="s">
        <v>571</v>
      </c>
      <c r="G297" s="127" t="s">
        <v>571</v>
      </c>
      <c r="H297" s="127" t="s">
        <v>571</v>
      </c>
    </row>
    <row r="298" spans="1:8" s="46" customFormat="1" ht="28.9" customHeight="1" x14ac:dyDescent="0.25">
      <c r="A298" s="66" t="s">
        <v>1126</v>
      </c>
      <c r="B298" s="67" t="s">
        <v>1127</v>
      </c>
      <c r="C298" s="63" t="s">
        <v>1128</v>
      </c>
      <c r="D298" s="134">
        <v>100</v>
      </c>
      <c r="E298" s="127" t="s">
        <v>571</v>
      </c>
      <c r="F298" s="127" t="s">
        <v>571</v>
      </c>
      <c r="G298" s="127" t="s">
        <v>571</v>
      </c>
      <c r="H298" s="127" t="s">
        <v>571</v>
      </c>
    </row>
    <row r="299" spans="1:8" s="46" customFormat="1" ht="63" customHeight="1" x14ac:dyDescent="0.25">
      <c r="A299" s="71" t="s">
        <v>1129</v>
      </c>
      <c r="B299" s="73" t="s">
        <v>1130</v>
      </c>
      <c r="C299" s="64" t="s">
        <v>1131</v>
      </c>
      <c r="D299" s="108">
        <v>88.5</v>
      </c>
      <c r="E299" s="127" t="s">
        <v>571</v>
      </c>
      <c r="F299" s="127" t="s">
        <v>571</v>
      </c>
      <c r="G299" s="127" t="s">
        <v>571</v>
      </c>
      <c r="H299" s="127" t="s">
        <v>571</v>
      </c>
    </row>
    <row r="300" spans="1:8" s="46" customFormat="1" ht="31.5" x14ac:dyDescent="0.25">
      <c r="A300" s="250" t="s">
        <v>1132</v>
      </c>
      <c r="B300" s="252" t="s">
        <v>10</v>
      </c>
      <c r="C300" s="144" t="s">
        <v>1133</v>
      </c>
      <c r="D300" s="183">
        <v>27.3</v>
      </c>
      <c r="E300" s="183" t="s">
        <v>571</v>
      </c>
      <c r="F300" s="183" t="s">
        <v>571</v>
      </c>
      <c r="G300" s="183" t="s">
        <v>571</v>
      </c>
      <c r="H300" s="183" t="s">
        <v>571</v>
      </c>
    </row>
    <row r="301" spans="1:8" s="46" customFormat="1" ht="55.5" customHeight="1" x14ac:dyDescent="0.25">
      <c r="A301" s="251"/>
      <c r="B301" s="253"/>
      <c r="C301" s="171" t="s">
        <v>1134</v>
      </c>
      <c r="D301" s="184" t="s">
        <v>571</v>
      </c>
      <c r="E301" s="185">
        <v>100</v>
      </c>
      <c r="F301" s="185">
        <v>100</v>
      </c>
      <c r="G301" s="185">
        <v>100</v>
      </c>
      <c r="H301" s="185">
        <v>100</v>
      </c>
    </row>
    <row r="302" spans="1:8" s="46" customFormat="1" ht="39.75" customHeight="1" x14ac:dyDescent="0.25">
      <c r="A302" s="84" t="s">
        <v>1135</v>
      </c>
      <c r="B302" s="85" t="s">
        <v>313</v>
      </c>
      <c r="C302" s="70" t="s">
        <v>1136</v>
      </c>
      <c r="D302" s="114" t="s">
        <v>571</v>
      </c>
      <c r="E302" s="114">
        <v>12</v>
      </c>
      <c r="F302" s="127">
        <v>14</v>
      </c>
      <c r="G302" s="127">
        <v>17</v>
      </c>
      <c r="H302" s="127" t="s">
        <v>571</v>
      </c>
    </row>
    <row r="303" spans="1:8" s="47" customFormat="1" ht="63" customHeight="1" x14ac:dyDescent="0.25">
      <c r="A303" s="87" t="s">
        <v>1137</v>
      </c>
      <c r="B303" s="88" t="s">
        <v>315</v>
      </c>
      <c r="C303" s="70" t="s">
        <v>1138</v>
      </c>
      <c r="D303" s="114" t="s">
        <v>571</v>
      </c>
      <c r="E303" s="114">
        <v>100</v>
      </c>
      <c r="F303" s="127">
        <v>100</v>
      </c>
      <c r="G303" s="127">
        <v>100</v>
      </c>
      <c r="H303" s="127">
        <v>100</v>
      </c>
    </row>
    <row r="304" spans="1:8" s="46" customFormat="1" ht="31.5" x14ac:dyDescent="0.25">
      <c r="A304" s="89" t="s">
        <v>1139</v>
      </c>
      <c r="B304" s="90" t="s">
        <v>1140</v>
      </c>
      <c r="C304" s="64" t="s">
        <v>1141</v>
      </c>
      <c r="D304" s="135" t="s">
        <v>571</v>
      </c>
      <c r="E304" s="135" t="s">
        <v>571</v>
      </c>
      <c r="F304" s="135" t="s">
        <v>571</v>
      </c>
      <c r="G304" s="135" t="s">
        <v>571</v>
      </c>
      <c r="H304" s="135" t="s">
        <v>571</v>
      </c>
    </row>
    <row r="305" spans="1:8" s="46" customFormat="1" ht="45" customHeight="1" x14ac:dyDescent="0.25">
      <c r="A305" s="232" t="s">
        <v>1142</v>
      </c>
      <c r="B305" s="249" t="s">
        <v>423</v>
      </c>
      <c r="C305" s="58" t="s">
        <v>1143</v>
      </c>
      <c r="D305" s="114" t="s">
        <v>1333</v>
      </c>
      <c r="E305" s="135" t="s">
        <v>571</v>
      </c>
      <c r="F305" s="135" t="s">
        <v>571</v>
      </c>
      <c r="G305" s="135" t="s">
        <v>571</v>
      </c>
      <c r="H305" s="135" t="s">
        <v>571</v>
      </c>
    </row>
    <row r="306" spans="1:8" s="46" customFormat="1" ht="47.25" customHeight="1" x14ac:dyDescent="0.25">
      <c r="A306" s="232"/>
      <c r="B306" s="262"/>
      <c r="C306" s="58" t="s">
        <v>1144</v>
      </c>
      <c r="D306" s="129">
        <v>50</v>
      </c>
      <c r="E306" s="135" t="s">
        <v>571</v>
      </c>
      <c r="F306" s="135" t="s">
        <v>571</v>
      </c>
      <c r="G306" s="135" t="s">
        <v>571</v>
      </c>
      <c r="H306" s="135" t="s">
        <v>571</v>
      </c>
    </row>
    <row r="307" spans="1:8" s="46" customFormat="1" ht="36.75" customHeight="1" x14ac:dyDescent="0.25">
      <c r="A307" s="260" t="s">
        <v>1145</v>
      </c>
      <c r="B307" s="261" t="s">
        <v>1146</v>
      </c>
      <c r="C307" s="187" t="s">
        <v>1147</v>
      </c>
      <c r="D307" s="188">
        <v>136</v>
      </c>
      <c r="E307" s="188">
        <v>200</v>
      </c>
      <c r="F307" s="188">
        <v>200</v>
      </c>
      <c r="G307" s="188">
        <v>198</v>
      </c>
      <c r="H307" s="188">
        <v>195</v>
      </c>
    </row>
    <row r="308" spans="1:8" s="46" customFormat="1" ht="50.25" customHeight="1" x14ac:dyDescent="0.25">
      <c r="A308" s="260"/>
      <c r="B308" s="261"/>
      <c r="C308" s="171" t="s">
        <v>1148</v>
      </c>
      <c r="D308" s="189">
        <v>2717</v>
      </c>
      <c r="E308" s="189">
        <v>2661</v>
      </c>
      <c r="F308" s="189">
        <v>2670</v>
      </c>
      <c r="G308" s="189">
        <v>2673</v>
      </c>
      <c r="H308" s="189">
        <v>2675</v>
      </c>
    </row>
    <row r="309" spans="1:8" s="47" customFormat="1" ht="78.75" x14ac:dyDescent="0.25">
      <c r="A309" s="91" t="s">
        <v>1149</v>
      </c>
      <c r="B309" s="92" t="s">
        <v>1150</v>
      </c>
      <c r="C309" s="70" t="s">
        <v>1151</v>
      </c>
      <c r="D309" s="186" t="s">
        <v>571</v>
      </c>
      <c r="E309" s="129">
        <v>75</v>
      </c>
      <c r="F309" s="186" t="s">
        <v>571</v>
      </c>
      <c r="G309" s="186" t="s">
        <v>571</v>
      </c>
      <c r="H309" s="186" t="s">
        <v>571</v>
      </c>
    </row>
    <row r="310" spans="1:8" s="47" customFormat="1" ht="71.25" customHeight="1" x14ac:dyDescent="0.25">
      <c r="A310" s="91" t="s">
        <v>1152</v>
      </c>
      <c r="B310" s="92" t="s">
        <v>1153</v>
      </c>
      <c r="C310" s="61" t="s">
        <v>1160</v>
      </c>
      <c r="D310" s="123">
        <v>59</v>
      </c>
      <c r="E310" s="123">
        <v>60</v>
      </c>
      <c r="F310" s="123">
        <v>61</v>
      </c>
      <c r="G310" s="123">
        <v>62</v>
      </c>
      <c r="H310" s="123">
        <v>63</v>
      </c>
    </row>
    <row r="311" spans="1:8" s="47" customFormat="1" ht="71.25" customHeight="1" x14ac:dyDescent="0.25">
      <c r="A311" s="91" t="s">
        <v>1154</v>
      </c>
      <c r="B311" s="92" t="s">
        <v>1155</v>
      </c>
      <c r="C311" s="61" t="s">
        <v>1334</v>
      </c>
      <c r="D311" s="190">
        <v>2583</v>
      </c>
      <c r="E311" s="190">
        <v>2441</v>
      </c>
      <c r="F311" s="190">
        <v>2438</v>
      </c>
      <c r="G311" s="190">
        <v>2437</v>
      </c>
      <c r="H311" s="190">
        <v>2435</v>
      </c>
    </row>
    <row r="312" spans="1:8" s="47" customFormat="1" ht="86.25" customHeight="1" x14ac:dyDescent="0.25">
      <c r="A312" s="91" t="s">
        <v>1156</v>
      </c>
      <c r="B312" s="92" t="s">
        <v>324</v>
      </c>
      <c r="C312" s="61" t="s">
        <v>1157</v>
      </c>
      <c r="D312" s="136" t="s">
        <v>571</v>
      </c>
      <c r="E312" s="136" t="s">
        <v>1336</v>
      </c>
      <c r="F312" s="136" t="s">
        <v>1337</v>
      </c>
      <c r="G312" s="136" t="s">
        <v>1338</v>
      </c>
      <c r="H312" s="136" t="s">
        <v>1339</v>
      </c>
    </row>
    <row r="313" spans="1:8" s="46" customFormat="1" ht="25.15" customHeight="1" x14ac:dyDescent="0.25">
      <c r="A313" s="222" t="s">
        <v>1158</v>
      </c>
      <c r="B313" s="247" t="s">
        <v>523</v>
      </c>
      <c r="C313" s="58" t="s">
        <v>1159</v>
      </c>
      <c r="D313" s="114">
        <v>1</v>
      </c>
      <c r="E313" s="136" t="s">
        <v>571</v>
      </c>
      <c r="F313" s="136" t="s">
        <v>571</v>
      </c>
      <c r="G313" s="136" t="s">
        <v>571</v>
      </c>
      <c r="H313" s="136" t="s">
        <v>571</v>
      </c>
    </row>
    <row r="314" spans="1:8" s="46" customFormat="1" ht="49.5" customHeight="1" x14ac:dyDescent="0.25">
      <c r="A314" s="223"/>
      <c r="B314" s="257"/>
      <c r="C314" s="58" t="s">
        <v>1160</v>
      </c>
      <c r="D314" s="129">
        <v>59</v>
      </c>
      <c r="E314" s="136" t="s">
        <v>571</v>
      </c>
      <c r="F314" s="136" t="s">
        <v>571</v>
      </c>
      <c r="G314" s="136" t="s">
        <v>571</v>
      </c>
      <c r="H314" s="136" t="s">
        <v>571</v>
      </c>
    </row>
    <row r="315" spans="1:8" s="46" customFormat="1" ht="31.5" x14ac:dyDescent="0.25">
      <c r="A315" s="66" t="s">
        <v>1161</v>
      </c>
      <c r="B315" s="86" t="s">
        <v>524</v>
      </c>
      <c r="C315" s="58" t="s">
        <v>1162</v>
      </c>
      <c r="D315" s="114" t="s">
        <v>1335</v>
      </c>
      <c r="E315" s="136" t="s">
        <v>571</v>
      </c>
      <c r="F315" s="136" t="s">
        <v>571</v>
      </c>
      <c r="G315" s="136" t="s">
        <v>571</v>
      </c>
      <c r="H315" s="136" t="s">
        <v>571</v>
      </c>
    </row>
    <row r="316" spans="1:8" s="46" customFormat="1" ht="63" x14ac:dyDescent="0.25">
      <c r="A316" s="66" t="s">
        <v>1163</v>
      </c>
      <c r="B316" s="93" t="s">
        <v>525</v>
      </c>
      <c r="C316" s="58" t="s">
        <v>1164</v>
      </c>
      <c r="D316" s="129">
        <v>42.97</v>
      </c>
      <c r="E316" s="136" t="s">
        <v>571</v>
      </c>
      <c r="F316" s="136" t="s">
        <v>571</v>
      </c>
      <c r="G316" s="136" t="s">
        <v>571</v>
      </c>
      <c r="H316" s="136" t="s">
        <v>571</v>
      </c>
    </row>
    <row r="317" spans="1:8" ht="40.5" customHeight="1" x14ac:dyDescent="0.25">
      <c r="A317" s="260" t="s">
        <v>1165</v>
      </c>
      <c r="B317" s="261" t="s">
        <v>1166</v>
      </c>
      <c r="C317" s="174" t="s">
        <v>1167</v>
      </c>
      <c r="D317" s="177">
        <v>28.4</v>
      </c>
      <c r="E317" s="191">
        <v>28.1</v>
      </c>
      <c r="F317" s="191">
        <v>28.1</v>
      </c>
      <c r="G317" s="191">
        <v>28.1</v>
      </c>
      <c r="H317" s="191">
        <v>28.1</v>
      </c>
    </row>
    <row r="318" spans="1:8" ht="54" customHeight="1" x14ac:dyDescent="0.25">
      <c r="A318" s="260"/>
      <c r="B318" s="261"/>
      <c r="C318" s="171" t="s">
        <v>1179</v>
      </c>
      <c r="D318" s="182">
        <v>88.6</v>
      </c>
      <c r="E318" s="179">
        <v>81</v>
      </c>
      <c r="F318" s="179">
        <v>81</v>
      </c>
      <c r="G318" s="179">
        <v>81</v>
      </c>
      <c r="H318" s="179">
        <v>81</v>
      </c>
    </row>
    <row r="319" spans="1:8" s="49" customFormat="1" ht="63" x14ac:dyDescent="0.25">
      <c r="A319" s="91" t="s">
        <v>1168</v>
      </c>
      <c r="B319" s="92" t="s">
        <v>331</v>
      </c>
      <c r="C319" s="61" t="s">
        <v>1169</v>
      </c>
      <c r="D319" s="103" t="s">
        <v>571</v>
      </c>
      <c r="E319" s="192">
        <v>1700</v>
      </c>
      <c r="F319" s="192">
        <v>1700</v>
      </c>
      <c r="G319" s="192">
        <v>1700</v>
      </c>
      <c r="H319" s="192">
        <v>1700</v>
      </c>
    </row>
    <row r="320" spans="1:8" s="49" customFormat="1" ht="69" customHeight="1" x14ac:dyDescent="0.25">
      <c r="A320" s="91" t="s">
        <v>1170</v>
      </c>
      <c r="B320" s="92" t="s">
        <v>332</v>
      </c>
      <c r="C320" s="61" t="s">
        <v>1340</v>
      </c>
      <c r="D320" s="123">
        <v>100</v>
      </c>
      <c r="E320" s="123">
        <v>100</v>
      </c>
      <c r="F320" s="123">
        <v>100</v>
      </c>
      <c r="G320" s="123">
        <v>100</v>
      </c>
      <c r="H320" s="123">
        <v>100</v>
      </c>
    </row>
    <row r="321" spans="1:8" s="49" customFormat="1" ht="81.75" customHeight="1" x14ac:dyDescent="0.25">
      <c r="A321" s="91" t="s">
        <v>1171</v>
      </c>
      <c r="B321" s="92" t="s">
        <v>1172</v>
      </c>
      <c r="C321" s="61" t="s">
        <v>1341</v>
      </c>
      <c r="D321" s="103" t="s">
        <v>571</v>
      </c>
      <c r="E321" s="103">
        <v>108.9</v>
      </c>
      <c r="F321" s="103">
        <v>108.9</v>
      </c>
      <c r="G321" s="103">
        <v>108.9</v>
      </c>
      <c r="H321" s="103">
        <v>108.9</v>
      </c>
    </row>
    <row r="322" spans="1:8" s="49" customFormat="1" ht="75" customHeight="1" x14ac:dyDescent="0.25">
      <c r="A322" s="91" t="s">
        <v>1173</v>
      </c>
      <c r="B322" s="92" t="s">
        <v>333</v>
      </c>
      <c r="C322" s="61" t="s">
        <v>1174</v>
      </c>
      <c r="D322" s="103" t="s">
        <v>571</v>
      </c>
      <c r="E322" s="123">
        <v>100</v>
      </c>
      <c r="F322" s="123">
        <v>100</v>
      </c>
      <c r="G322" s="123">
        <v>100</v>
      </c>
      <c r="H322" s="123">
        <v>100</v>
      </c>
    </row>
    <row r="323" spans="1:8" s="49" customFormat="1" ht="78.75" x14ac:dyDescent="0.25">
      <c r="A323" s="91" t="s">
        <v>1175</v>
      </c>
      <c r="B323" s="92" t="s">
        <v>335</v>
      </c>
      <c r="C323" s="61" t="s">
        <v>1176</v>
      </c>
      <c r="D323" s="103">
        <v>2.6</v>
      </c>
      <c r="E323" s="103">
        <v>3.5</v>
      </c>
      <c r="F323" s="103">
        <v>3.5</v>
      </c>
      <c r="G323" s="103">
        <v>3.5</v>
      </c>
      <c r="H323" s="103">
        <v>3.5</v>
      </c>
    </row>
    <row r="324" spans="1:8" s="46" customFormat="1" ht="45" customHeight="1" x14ac:dyDescent="0.25">
      <c r="A324" s="222" t="s">
        <v>1177</v>
      </c>
      <c r="B324" s="247" t="s">
        <v>421</v>
      </c>
      <c r="C324" s="58" t="s">
        <v>1178</v>
      </c>
      <c r="D324" s="129">
        <v>0.12</v>
      </c>
      <c r="E324" s="103" t="s">
        <v>571</v>
      </c>
      <c r="F324" s="103" t="s">
        <v>571</v>
      </c>
      <c r="G324" s="103" t="s">
        <v>571</v>
      </c>
      <c r="H324" s="103" t="s">
        <v>571</v>
      </c>
    </row>
    <row r="325" spans="1:8" s="46" customFormat="1" ht="47.25" x14ac:dyDescent="0.25">
      <c r="A325" s="223"/>
      <c r="B325" s="257"/>
      <c r="C325" s="58" t="s">
        <v>1179</v>
      </c>
      <c r="D325" s="114">
        <v>88.6</v>
      </c>
      <c r="E325" s="103" t="s">
        <v>571</v>
      </c>
      <c r="F325" s="103" t="s">
        <v>571</v>
      </c>
      <c r="G325" s="103" t="s">
        <v>571</v>
      </c>
      <c r="H325" s="103" t="s">
        <v>571</v>
      </c>
    </row>
    <row r="326" spans="1:8" s="46" customFormat="1" ht="51" customHeight="1" x14ac:dyDescent="0.25">
      <c r="A326" s="232" t="s">
        <v>1180</v>
      </c>
      <c r="B326" s="249" t="s">
        <v>1181</v>
      </c>
      <c r="C326" s="58" t="s">
        <v>1182</v>
      </c>
      <c r="D326" s="114">
        <v>5</v>
      </c>
      <c r="E326" s="103" t="s">
        <v>571</v>
      </c>
      <c r="F326" s="103" t="s">
        <v>571</v>
      </c>
      <c r="G326" s="103" t="s">
        <v>571</v>
      </c>
      <c r="H326" s="103" t="s">
        <v>571</v>
      </c>
    </row>
    <row r="327" spans="1:8" s="46" customFormat="1" ht="61.5" customHeight="1" x14ac:dyDescent="0.25">
      <c r="A327" s="232"/>
      <c r="B327" s="249"/>
      <c r="C327" s="58" t="s">
        <v>1183</v>
      </c>
      <c r="D327" s="114">
        <v>79</v>
      </c>
      <c r="E327" s="103" t="s">
        <v>571</v>
      </c>
      <c r="F327" s="103" t="s">
        <v>571</v>
      </c>
      <c r="G327" s="103" t="s">
        <v>571</v>
      </c>
      <c r="H327" s="103" t="s">
        <v>571</v>
      </c>
    </row>
    <row r="328" spans="1:8" s="46" customFormat="1" ht="55.5" customHeight="1" x14ac:dyDescent="0.25">
      <c r="A328" s="66" t="s">
        <v>1184</v>
      </c>
      <c r="B328" s="86" t="s">
        <v>1185</v>
      </c>
      <c r="C328" s="58" t="s">
        <v>1186</v>
      </c>
      <c r="D328" s="154">
        <v>1588</v>
      </c>
      <c r="E328" s="103" t="s">
        <v>571</v>
      </c>
      <c r="F328" s="103" t="s">
        <v>571</v>
      </c>
      <c r="G328" s="103" t="s">
        <v>571</v>
      </c>
      <c r="H328" s="103" t="s">
        <v>571</v>
      </c>
    </row>
    <row r="329" spans="1:8" s="46" customFormat="1" ht="47.25" x14ac:dyDescent="0.25">
      <c r="A329" s="66" t="s">
        <v>1187</v>
      </c>
      <c r="B329" s="86" t="s">
        <v>527</v>
      </c>
      <c r="C329" s="58" t="s">
        <v>1188</v>
      </c>
      <c r="D329" s="129">
        <v>100</v>
      </c>
      <c r="E329" s="103" t="s">
        <v>571</v>
      </c>
      <c r="F329" s="103" t="s">
        <v>571</v>
      </c>
      <c r="G329" s="103" t="s">
        <v>571</v>
      </c>
      <c r="H329" s="103" t="s">
        <v>571</v>
      </c>
    </row>
    <row r="330" spans="1:8" s="46" customFormat="1" ht="90.75" customHeight="1" x14ac:dyDescent="0.25">
      <c r="A330" s="66" t="s">
        <v>1189</v>
      </c>
      <c r="B330" s="86" t="s">
        <v>545</v>
      </c>
      <c r="C330" s="58" t="s">
        <v>1190</v>
      </c>
      <c r="D330" s="129">
        <v>53</v>
      </c>
      <c r="E330" s="103" t="s">
        <v>571</v>
      </c>
      <c r="F330" s="103" t="s">
        <v>571</v>
      </c>
      <c r="G330" s="103" t="s">
        <v>571</v>
      </c>
      <c r="H330" s="103" t="s">
        <v>571</v>
      </c>
    </row>
    <row r="331" spans="1:8" s="46" customFormat="1" ht="48" customHeight="1" x14ac:dyDescent="0.25">
      <c r="A331" s="250" t="s">
        <v>1191</v>
      </c>
      <c r="B331" s="252" t="s">
        <v>1192</v>
      </c>
      <c r="C331" s="144" t="s">
        <v>1193</v>
      </c>
      <c r="D331" s="178">
        <v>100</v>
      </c>
      <c r="E331" s="178">
        <v>100</v>
      </c>
      <c r="F331" s="178">
        <v>100</v>
      </c>
      <c r="G331" s="178">
        <v>100</v>
      </c>
      <c r="H331" s="178">
        <v>100</v>
      </c>
    </row>
    <row r="332" spans="1:8" s="46" customFormat="1" ht="48" customHeight="1" x14ac:dyDescent="0.25">
      <c r="A332" s="251"/>
      <c r="B332" s="253"/>
      <c r="C332" s="171" t="s">
        <v>1194</v>
      </c>
      <c r="D332" s="179">
        <v>100</v>
      </c>
      <c r="E332" s="179">
        <v>100</v>
      </c>
      <c r="F332" s="179">
        <v>100</v>
      </c>
      <c r="G332" s="179">
        <v>100</v>
      </c>
      <c r="H332" s="179">
        <v>100</v>
      </c>
    </row>
    <row r="333" spans="1:8" s="46" customFormat="1" ht="47.25" x14ac:dyDescent="0.25">
      <c r="A333" s="84" t="s">
        <v>1195</v>
      </c>
      <c r="B333" s="85" t="s">
        <v>341</v>
      </c>
      <c r="C333" s="70" t="s">
        <v>1196</v>
      </c>
      <c r="D333" s="127">
        <v>5</v>
      </c>
      <c r="E333" s="127">
        <v>79</v>
      </c>
      <c r="F333" s="127" t="s">
        <v>571</v>
      </c>
      <c r="G333" s="127" t="s">
        <v>571</v>
      </c>
      <c r="H333" s="127" t="s">
        <v>571</v>
      </c>
    </row>
    <row r="334" spans="1:8" s="46" customFormat="1" ht="47.25" x14ac:dyDescent="0.25">
      <c r="A334" s="84" t="s">
        <v>1197</v>
      </c>
      <c r="B334" s="85" t="s">
        <v>340</v>
      </c>
      <c r="C334" s="70" t="s">
        <v>1198</v>
      </c>
      <c r="D334" s="127" t="s">
        <v>571</v>
      </c>
      <c r="E334" s="129">
        <v>2</v>
      </c>
      <c r="F334" s="129">
        <v>2</v>
      </c>
      <c r="G334" s="129">
        <v>2</v>
      </c>
      <c r="H334" s="129">
        <v>2</v>
      </c>
    </row>
    <row r="335" spans="1:8" s="46" customFormat="1" ht="47.25" x14ac:dyDescent="0.25">
      <c r="A335" s="84" t="s">
        <v>1199</v>
      </c>
      <c r="B335" s="85" t="s">
        <v>550</v>
      </c>
      <c r="C335" s="70" t="s">
        <v>1200</v>
      </c>
      <c r="D335" s="127" t="s">
        <v>571</v>
      </c>
      <c r="E335" s="129">
        <v>100</v>
      </c>
      <c r="F335" s="129">
        <v>100</v>
      </c>
      <c r="G335" s="129">
        <v>100</v>
      </c>
      <c r="H335" s="129">
        <v>100</v>
      </c>
    </row>
    <row r="336" spans="1:8" s="46" customFormat="1" ht="78.75" x14ac:dyDescent="0.25">
      <c r="A336" s="84" t="s">
        <v>1201</v>
      </c>
      <c r="B336" s="85" t="s">
        <v>357</v>
      </c>
      <c r="C336" s="61" t="s">
        <v>1202</v>
      </c>
      <c r="D336" s="104">
        <v>30</v>
      </c>
      <c r="E336" s="104">
        <v>30</v>
      </c>
      <c r="F336" s="104">
        <v>30</v>
      </c>
      <c r="G336" s="104">
        <v>31</v>
      </c>
      <c r="H336" s="104">
        <v>32</v>
      </c>
    </row>
    <row r="337" spans="1:8" s="46" customFormat="1" ht="75" customHeight="1" x14ac:dyDescent="0.25">
      <c r="A337" s="84" t="s">
        <v>1203</v>
      </c>
      <c r="B337" s="85" t="s">
        <v>358</v>
      </c>
      <c r="C337" s="61" t="s">
        <v>1204</v>
      </c>
      <c r="D337" s="104">
        <v>100</v>
      </c>
      <c r="E337" s="104">
        <v>100</v>
      </c>
      <c r="F337" s="104">
        <v>100</v>
      </c>
      <c r="G337" s="104">
        <v>100</v>
      </c>
      <c r="H337" s="104">
        <v>100</v>
      </c>
    </row>
    <row r="338" spans="1:8" s="46" customFormat="1" ht="105.75" customHeight="1" x14ac:dyDescent="0.25">
      <c r="A338" s="84" t="s">
        <v>1205</v>
      </c>
      <c r="B338" s="85" t="s">
        <v>356</v>
      </c>
      <c r="C338" s="61" t="s">
        <v>1206</v>
      </c>
      <c r="D338" s="104">
        <v>51.79</v>
      </c>
      <c r="E338" s="104">
        <v>40</v>
      </c>
      <c r="F338" s="104">
        <v>40</v>
      </c>
      <c r="G338" s="104">
        <v>40</v>
      </c>
      <c r="H338" s="104">
        <v>40</v>
      </c>
    </row>
    <row r="339" spans="1:8" s="46" customFormat="1" ht="75.75" customHeight="1" x14ac:dyDescent="0.25">
      <c r="A339" s="84" t="s">
        <v>1207</v>
      </c>
      <c r="B339" s="85" t="s">
        <v>495</v>
      </c>
      <c r="C339" s="70" t="s">
        <v>1208</v>
      </c>
      <c r="D339" s="127" t="s">
        <v>571</v>
      </c>
      <c r="E339" s="127">
        <v>28</v>
      </c>
      <c r="F339" s="127">
        <v>28</v>
      </c>
      <c r="G339" s="127">
        <v>28</v>
      </c>
      <c r="H339" s="127" t="s">
        <v>571</v>
      </c>
    </row>
    <row r="340" spans="1:8" s="46" customFormat="1" ht="120.75" customHeight="1" x14ac:dyDescent="0.25">
      <c r="A340" s="84" t="s">
        <v>1209</v>
      </c>
      <c r="B340" s="85" t="s">
        <v>351</v>
      </c>
      <c r="C340" s="70" t="s">
        <v>1210</v>
      </c>
      <c r="D340" s="127">
        <v>102.7</v>
      </c>
      <c r="E340" s="129">
        <v>100</v>
      </c>
      <c r="F340" s="129">
        <v>100</v>
      </c>
      <c r="G340" s="129">
        <v>100</v>
      </c>
      <c r="H340" s="129">
        <v>100</v>
      </c>
    </row>
    <row r="341" spans="1:8" s="46" customFormat="1" ht="78.75" x14ac:dyDescent="0.25">
      <c r="A341" s="84" t="s">
        <v>1211</v>
      </c>
      <c r="B341" s="85" t="s">
        <v>352</v>
      </c>
      <c r="C341" s="70" t="s">
        <v>1212</v>
      </c>
      <c r="D341" s="127">
        <v>0.2</v>
      </c>
      <c r="E341" s="129">
        <v>5</v>
      </c>
      <c r="F341" s="129">
        <v>5</v>
      </c>
      <c r="G341" s="129">
        <v>5</v>
      </c>
      <c r="H341" s="129">
        <v>5</v>
      </c>
    </row>
    <row r="342" spans="1:8" s="46" customFormat="1" ht="47.25" x14ac:dyDescent="0.25">
      <c r="A342" s="84" t="s">
        <v>1213</v>
      </c>
      <c r="B342" s="85" t="s">
        <v>354</v>
      </c>
      <c r="C342" s="61" t="s">
        <v>1214</v>
      </c>
      <c r="D342" s="156">
        <v>8324</v>
      </c>
      <c r="E342" s="156">
        <v>5000</v>
      </c>
      <c r="F342" s="156">
        <v>5000</v>
      </c>
      <c r="G342" s="156">
        <v>5000</v>
      </c>
      <c r="H342" s="156">
        <v>5000</v>
      </c>
    </row>
    <row r="343" spans="1:8" s="46" customFormat="1" ht="93" customHeight="1" x14ac:dyDescent="0.25">
      <c r="A343" s="84" t="s">
        <v>1215</v>
      </c>
      <c r="B343" s="85" t="s">
        <v>353</v>
      </c>
      <c r="C343" s="70" t="s">
        <v>1216</v>
      </c>
      <c r="D343" s="127" t="s">
        <v>571</v>
      </c>
      <c r="E343" s="127">
        <v>5</v>
      </c>
      <c r="F343" s="127">
        <v>5</v>
      </c>
      <c r="G343" s="127">
        <v>5</v>
      </c>
      <c r="H343" s="127">
        <v>5</v>
      </c>
    </row>
    <row r="344" spans="1:8" s="46" customFormat="1" ht="94.5" x14ac:dyDescent="0.25">
      <c r="A344" s="84" t="s">
        <v>1217</v>
      </c>
      <c r="B344" s="85" t="s">
        <v>355</v>
      </c>
      <c r="C344" s="61" t="s">
        <v>1218</v>
      </c>
      <c r="D344" s="156">
        <v>5000</v>
      </c>
      <c r="E344" s="156">
        <v>20000</v>
      </c>
      <c r="F344" s="156">
        <v>20000</v>
      </c>
      <c r="G344" s="156">
        <v>20000</v>
      </c>
      <c r="H344" s="156">
        <v>20000</v>
      </c>
    </row>
    <row r="345" spans="1:8" s="46" customFormat="1" ht="54" customHeight="1" x14ac:dyDescent="0.25">
      <c r="A345" s="84" t="s">
        <v>1219</v>
      </c>
      <c r="B345" s="85" t="s">
        <v>392</v>
      </c>
      <c r="C345" s="61" t="s">
        <v>1220</v>
      </c>
      <c r="D345" s="102" t="s">
        <v>571</v>
      </c>
      <c r="E345" s="102">
        <v>3</v>
      </c>
      <c r="F345" s="102">
        <v>5</v>
      </c>
      <c r="G345" s="102">
        <v>7</v>
      </c>
      <c r="H345" s="102" t="s">
        <v>571</v>
      </c>
    </row>
    <row r="346" spans="1:8" s="46" customFormat="1" ht="31.5" x14ac:dyDescent="0.25">
      <c r="A346" s="222" t="s">
        <v>1221</v>
      </c>
      <c r="B346" s="247" t="s">
        <v>417</v>
      </c>
      <c r="C346" s="58" t="s">
        <v>1222</v>
      </c>
      <c r="D346" s="111">
        <v>100</v>
      </c>
      <c r="E346" s="102" t="s">
        <v>571</v>
      </c>
      <c r="F346" s="102" t="s">
        <v>571</v>
      </c>
      <c r="G346" s="102" t="s">
        <v>571</v>
      </c>
      <c r="H346" s="102" t="s">
        <v>571</v>
      </c>
    </row>
    <row r="347" spans="1:8" s="46" customFormat="1" ht="31.5" x14ac:dyDescent="0.25">
      <c r="A347" s="223"/>
      <c r="B347" s="257"/>
      <c r="C347" s="58" t="s">
        <v>1196</v>
      </c>
      <c r="D347" s="111">
        <v>5</v>
      </c>
      <c r="E347" s="102" t="s">
        <v>571</v>
      </c>
      <c r="F347" s="102" t="s">
        <v>571</v>
      </c>
      <c r="G347" s="102" t="s">
        <v>571</v>
      </c>
      <c r="H347" s="102" t="s">
        <v>571</v>
      </c>
    </row>
    <row r="348" spans="1:8" s="46" customFormat="1" ht="37.5" customHeight="1" x14ac:dyDescent="0.25">
      <c r="A348" s="232" t="s">
        <v>1223</v>
      </c>
      <c r="B348" s="249" t="s">
        <v>418</v>
      </c>
      <c r="C348" s="58" t="s">
        <v>1224</v>
      </c>
      <c r="D348" s="111">
        <v>26</v>
      </c>
      <c r="E348" s="102" t="s">
        <v>571</v>
      </c>
      <c r="F348" s="102" t="s">
        <v>571</v>
      </c>
      <c r="G348" s="102" t="s">
        <v>571</v>
      </c>
      <c r="H348" s="102" t="s">
        <v>571</v>
      </c>
    </row>
    <row r="349" spans="1:8" s="46" customFormat="1" ht="47.25" customHeight="1" x14ac:dyDescent="0.25">
      <c r="A349" s="232"/>
      <c r="B349" s="249"/>
      <c r="C349" s="58" t="s">
        <v>1225</v>
      </c>
      <c r="D349" s="101">
        <v>99.25</v>
      </c>
      <c r="E349" s="102" t="s">
        <v>571</v>
      </c>
      <c r="F349" s="102" t="s">
        <v>571</v>
      </c>
      <c r="G349" s="102" t="s">
        <v>571</v>
      </c>
      <c r="H349" s="102" t="s">
        <v>571</v>
      </c>
    </row>
    <row r="350" spans="1:8" s="46" customFormat="1" ht="75" customHeight="1" x14ac:dyDescent="0.25">
      <c r="A350" s="66" t="s">
        <v>1226</v>
      </c>
      <c r="B350" s="86" t="s">
        <v>1227</v>
      </c>
      <c r="C350" s="58" t="s">
        <v>1228</v>
      </c>
      <c r="D350" s="101">
        <v>71.430000000000007</v>
      </c>
      <c r="E350" s="102" t="s">
        <v>571</v>
      </c>
      <c r="F350" s="102" t="s">
        <v>571</v>
      </c>
      <c r="G350" s="102" t="s">
        <v>571</v>
      </c>
      <c r="H350" s="102" t="s">
        <v>571</v>
      </c>
    </row>
    <row r="351" spans="1:8" s="46" customFormat="1" ht="48" customHeight="1" x14ac:dyDescent="0.25">
      <c r="A351" s="222" t="s">
        <v>1229</v>
      </c>
      <c r="B351" s="247" t="s">
        <v>419</v>
      </c>
      <c r="C351" s="58" t="s">
        <v>1230</v>
      </c>
      <c r="D351" s="111">
        <v>187</v>
      </c>
      <c r="E351" s="102" t="s">
        <v>571</v>
      </c>
      <c r="F351" s="102" t="s">
        <v>571</v>
      </c>
      <c r="G351" s="102" t="s">
        <v>571</v>
      </c>
      <c r="H351" s="102" t="s">
        <v>571</v>
      </c>
    </row>
    <row r="352" spans="1:8" s="46" customFormat="1" ht="54.75" customHeight="1" x14ac:dyDescent="0.25">
      <c r="A352" s="223"/>
      <c r="B352" s="257"/>
      <c r="C352" s="58" t="s">
        <v>1231</v>
      </c>
      <c r="D352" s="111">
        <v>127</v>
      </c>
      <c r="E352" s="102" t="s">
        <v>571</v>
      </c>
      <c r="F352" s="102" t="s">
        <v>571</v>
      </c>
      <c r="G352" s="102" t="s">
        <v>571</v>
      </c>
      <c r="H352" s="102" t="s">
        <v>571</v>
      </c>
    </row>
    <row r="353" spans="1:8" s="46" customFormat="1" ht="46.5" customHeight="1" x14ac:dyDescent="0.25">
      <c r="A353" s="66" t="s">
        <v>1232</v>
      </c>
      <c r="B353" s="86" t="s">
        <v>1233</v>
      </c>
      <c r="C353" s="58" t="s">
        <v>1234</v>
      </c>
      <c r="D353" s="111">
        <v>76</v>
      </c>
      <c r="E353" s="102" t="s">
        <v>571</v>
      </c>
      <c r="F353" s="102" t="s">
        <v>571</v>
      </c>
      <c r="G353" s="102" t="s">
        <v>571</v>
      </c>
      <c r="H353" s="102" t="s">
        <v>571</v>
      </c>
    </row>
    <row r="354" spans="1:8" s="46" customFormat="1" ht="57.75" customHeight="1" x14ac:dyDescent="0.25">
      <c r="A354" s="193" t="s">
        <v>1235</v>
      </c>
      <c r="B354" s="194" t="s">
        <v>12</v>
      </c>
      <c r="C354" s="144" t="s">
        <v>1236</v>
      </c>
      <c r="D354" s="195">
        <v>7152.8</v>
      </c>
      <c r="E354" s="195">
        <v>6950</v>
      </c>
      <c r="F354" s="195">
        <v>7350</v>
      </c>
      <c r="G354" s="195">
        <v>7850</v>
      </c>
      <c r="H354" s="195">
        <v>8300</v>
      </c>
    </row>
    <row r="355" spans="1:8" s="46" customFormat="1" ht="47.25" x14ac:dyDescent="0.25">
      <c r="A355" s="84" t="s">
        <v>1237</v>
      </c>
      <c r="B355" s="86" t="s">
        <v>365</v>
      </c>
      <c r="C355" s="58" t="s">
        <v>1238</v>
      </c>
      <c r="D355" s="131">
        <v>6</v>
      </c>
      <c r="E355" s="131">
        <v>1</v>
      </c>
      <c r="F355" s="131">
        <v>1</v>
      </c>
      <c r="G355" s="131">
        <v>1</v>
      </c>
      <c r="H355" s="131">
        <v>1</v>
      </c>
    </row>
    <row r="356" spans="1:8" s="46" customFormat="1" ht="47.25" x14ac:dyDescent="0.25">
      <c r="A356" s="84" t="s">
        <v>1239</v>
      </c>
      <c r="B356" s="86" t="s">
        <v>366</v>
      </c>
      <c r="C356" s="59" t="s">
        <v>1240</v>
      </c>
      <c r="D356" s="103">
        <v>2</v>
      </c>
      <c r="E356" s="137">
        <v>1</v>
      </c>
      <c r="F356" s="137">
        <v>1</v>
      </c>
      <c r="G356" s="137">
        <v>1</v>
      </c>
      <c r="H356" s="137">
        <v>1</v>
      </c>
    </row>
    <row r="357" spans="1:8" s="46" customFormat="1" ht="75" customHeight="1" x14ac:dyDescent="0.25">
      <c r="A357" s="84" t="s">
        <v>1241</v>
      </c>
      <c r="B357" s="86" t="s">
        <v>367</v>
      </c>
      <c r="C357" s="58" t="s">
        <v>1242</v>
      </c>
      <c r="D357" s="129" t="s">
        <v>571</v>
      </c>
      <c r="E357" s="137">
        <v>1</v>
      </c>
      <c r="F357" s="137">
        <v>1</v>
      </c>
      <c r="G357" s="137">
        <v>1</v>
      </c>
      <c r="H357" s="137">
        <v>1</v>
      </c>
    </row>
    <row r="358" spans="1:8" s="46" customFormat="1" ht="90" customHeight="1" x14ac:dyDescent="0.25">
      <c r="A358" s="84" t="s">
        <v>1243</v>
      </c>
      <c r="B358" s="86" t="s">
        <v>368</v>
      </c>
      <c r="C358" s="59" t="s">
        <v>1244</v>
      </c>
      <c r="D358" s="123" t="s">
        <v>571</v>
      </c>
      <c r="E358" s="137" t="s">
        <v>1245</v>
      </c>
      <c r="F358" s="137" t="s">
        <v>1245</v>
      </c>
      <c r="G358" s="137" t="s">
        <v>1245</v>
      </c>
      <c r="H358" s="137" t="s">
        <v>1245</v>
      </c>
    </row>
    <row r="359" spans="1:8" s="46" customFormat="1" ht="60.75" customHeight="1" x14ac:dyDescent="0.25">
      <c r="A359" s="232" t="s">
        <v>1246</v>
      </c>
      <c r="B359" s="249" t="s">
        <v>416</v>
      </c>
      <c r="C359" s="58" t="s">
        <v>1342</v>
      </c>
      <c r="D359" s="101">
        <v>687.4</v>
      </c>
      <c r="E359" s="123" t="s">
        <v>571</v>
      </c>
      <c r="F359" s="123" t="s">
        <v>571</v>
      </c>
      <c r="G359" s="123" t="s">
        <v>571</v>
      </c>
      <c r="H359" s="123" t="s">
        <v>571</v>
      </c>
    </row>
    <row r="360" spans="1:8" s="46" customFormat="1" ht="31.5" x14ac:dyDescent="0.25">
      <c r="A360" s="232"/>
      <c r="B360" s="249"/>
      <c r="C360" s="58" t="s">
        <v>1247</v>
      </c>
      <c r="D360" s="122">
        <v>2</v>
      </c>
      <c r="E360" s="123" t="s">
        <v>571</v>
      </c>
      <c r="F360" s="123" t="s">
        <v>571</v>
      </c>
      <c r="G360" s="123" t="s">
        <v>571</v>
      </c>
      <c r="H360" s="123" t="s">
        <v>571</v>
      </c>
    </row>
    <row r="361" spans="1:8" s="46" customFormat="1" ht="72.75" customHeight="1" x14ac:dyDescent="0.25">
      <c r="A361" s="196" t="s">
        <v>1248</v>
      </c>
      <c r="B361" s="197" t="s">
        <v>1249</v>
      </c>
      <c r="C361" s="198" t="s">
        <v>1250</v>
      </c>
      <c r="D361" s="185">
        <v>14</v>
      </c>
      <c r="E361" s="179">
        <v>14.2</v>
      </c>
      <c r="F361" s="179">
        <v>14.4</v>
      </c>
      <c r="G361" s="179">
        <v>14.6</v>
      </c>
      <c r="H361" s="179">
        <v>14.8</v>
      </c>
    </row>
    <row r="362" spans="1:8" s="46" customFormat="1" ht="63" x14ac:dyDescent="0.25">
      <c r="A362" s="84" t="s">
        <v>1251</v>
      </c>
      <c r="B362" s="86" t="s">
        <v>1252</v>
      </c>
      <c r="C362" s="58" t="s">
        <v>1253</v>
      </c>
      <c r="D362" s="129" t="s">
        <v>571</v>
      </c>
      <c r="E362" s="129">
        <v>317</v>
      </c>
      <c r="F362" s="123" t="s">
        <v>571</v>
      </c>
      <c r="G362" s="123" t="s">
        <v>571</v>
      </c>
      <c r="H362" s="123" t="s">
        <v>571</v>
      </c>
    </row>
    <row r="363" spans="1:8" s="46" customFormat="1" ht="63" customHeight="1" x14ac:dyDescent="0.25">
      <c r="A363" s="84" t="s">
        <v>1254</v>
      </c>
      <c r="B363" s="86" t="s">
        <v>371</v>
      </c>
      <c r="C363" s="61" t="s">
        <v>1255</v>
      </c>
      <c r="D363" s="104">
        <v>9.1999999999999993</v>
      </c>
      <c r="E363" s="104">
        <v>9.3000000000000007</v>
      </c>
      <c r="F363" s="104">
        <v>9.4</v>
      </c>
      <c r="G363" s="104">
        <v>9.5</v>
      </c>
      <c r="H363" s="104">
        <v>9.6</v>
      </c>
    </row>
    <row r="364" spans="1:8" s="46" customFormat="1" ht="45.75" customHeight="1" x14ac:dyDescent="0.25">
      <c r="A364" s="84" t="s">
        <v>1256</v>
      </c>
      <c r="B364" s="86" t="s">
        <v>372</v>
      </c>
      <c r="C364" s="61" t="s">
        <v>1257</v>
      </c>
      <c r="D364" s="104">
        <v>4.8</v>
      </c>
      <c r="E364" s="104">
        <v>4.9000000000000004</v>
      </c>
      <c r="F364" s="104">
        <v>5</v>
      </c>
      <c r="G364" s="104">
        <v>5</v>
      </c>
      <c r="H364" s="104">
        <v>5</v>
      </c>
    </row>
    <row r="365" spans="1:8" s="46" customFormat="1" ht="47.25" customHeight="1" x14ac:dyDescent="0.25">
      <c r="A365" s="66" t="s">
        <v>1258</v>
      </c>
      <c r="B365" s="94" t="s">
        <v>415</v>
      </c>
      <c r="C365" s="58" t="s">
        <v>1255</v>
      </c>
      <c r="D365" s="114">
        <v>9.1999999999999993</v>
      </c>
      <c r="E365" s="123" t="s">
        <v>571</v>
      </c>
      <c r="F365" s="123" t="s">
        <v>571</v>
      </c>
      <c r="G365" s="123" t="s">
        <v>571</v>
      </c>
      <c r="H365" s="123" t="s">
        <v>571</v>
      </c>
    </row>
    <row r="366" spans="1:8" s="46" customFormat="1" ht="48" customHeight="1" x14ac:dyDescent="0.25">
      <c r="A366" s="66" t="s">
        <v>1259</v>
      </c>
      <c r="B366" s="94" t="s">
        <v>414</v>
      </c>
      <c r="C366" s="58" t="s">
        <v>1257</v>
      </c>
      <c r="D366" s="114">
        <v>4.8</v>
      </c>
      <c r="E366" s="123" t="s">
        <v>571</v>
      </c>
      <c r="F366" s="123" t="s">
        <v>571</v>
      </c>
      <c r="G366" s="123" t="s">
        <v>571</v>
      </c>
      <c r="H366" s="123" t="s">
        <v>571</v>
      </c>
    </row>
    <row r="367" spans="1:8" s="46" customFormat="1" ht="47.25" x14ac:dyDescent="0.25">
      <c r="A367" s="196" t="s">
        <v>1260</v>
      </c>
      <c r="B367" s="197" t="s">
        <v>1261</v>
      </c>
      <c r="C367" s="171" t="s">
        <v>1262</v>
      </c>
      <c r="D367" s="199">
        <v>201</v>
      </c>
      <c r="E367" s="199">
        <v>209</v>
      </c>
      <c r="F367" s="199">
        <v>217</v>
      </c>
      <c r="G367" s="199">
        <v>226</v>
      </c>
      <c r="H367" s="199">
        <v>235</v>
      </c>
    </row>
    <row r="368" spans="1:8" s="47" customFormat="1" ht="54.75" customHeight="1" x14ac:dyDescent="0.25">
      <c r="A368" s="84" t="s">
        <v>1263</v>
      </c>
      <c r="B368" s="86" t="s">
        <v>1264</v>
      </c>
      <c r="C368" s="70" t="s">
        <v>1265</v>
      </c>
      <c r="D368" s="131">
        <v>15</v>
      </c>
      <c r="E368" s="131">
        <v>21</v>
      </c>
      <c r="F368" s="138" t="s">
        <v>571</v>
      </c>
      <c r="G368" s="138" t="s">
        <v>571</v>
      </c>
      <c r="H368" s="138" t="s">
        <v>571</v>
      </c>
    </row>
    <row r="369" spans="1:8" s="47" customFormat="1" ht="47.25" x14ac:dyDescent="0.25">
      <c r="A369" s="91" t="s">
        <v>1266</v>
      </c>
      <c r="B369" s="92" t="s">
        <v>1267</v>
      </c>
      <c r="C369" s="70" t="s">
        <v>1268</v>
      </c>
      <c r="D369" s="131" t="s">
        <v>571</v>
      </c>
      <c r="E369" s="131">
        <v>351</v>
      </c>
      <c r="F369" s="138" t="s">
        <v>571</v>
      </c>
      <c r="G369" s="138" t="s">
        <v>571</v>
      </c>
      <c r="H369" s="138" t="s">
        <v>571</v>
      </c>
    </row>
    <row r="370" spans="1:8" s="46" customFormat="1" ht="47.25" x14ac:dyDescent="0.25">
      <c r="A370" s="222" t="s">
        <v>1269</v>
      </c>
      <c r="B370" s="264" t="s">
        <v>412</v>
      </c>
      <c r="C370" s="58" t="s">
        <v>1270</v>
      </c>
      <c r="D370" s="114">
        <v>80</v>
      </c>
      <c r="E370" s="131" t="s">
        <v>571</v>
      </c>
      <c r="F370" s="131" t="s">
        <v>571</v>
      </c>
      <c r="G370" s="131" t="s">
        <v>571</v>
      </c>
      <c r="H370" s="131" t="s">
        <v>571</v>
      </c>
    </row>
    <row r="371" spans="1:8" s="46" customFormat="1" ht="47.25" x14ac:dyDescent="0.25">
      <c r="A371" s="223"/>
      <c r="B371" s="265"/>
      <c r="C371" s="58" t="s">
        <v>1271</v>
      </c>
      <c r="D371" s="131">
        <v>110</v>
      </c>
      <c r="E371" s="131" t="s">
        <v>571</v>
      </c>
      <c r="F371" s="131" t="s">
        <v>571</v>
      </c>
      <c r="G371" s="131" t="s">
        <v>571</v>
      </c>
      <c r="H371" s="131" t="s">
        <v>571</v>
      </c>
    </row>
    <row r="372" spans="1:8" s="46" customFormat="1" ht="42.75" customHeight="1" x14ac:dyDescent="0.25">
      <c r="A372" s="66" t="s">
        <v>1272</v>
      </c>
      <c r="B372" s="94" t="s">
        <v>413</v>
      </c>
      <c r="C372" s="58" t="s">
        <v>1273</v>
      </c>
      <c r="D372" s="114">
        <v>2</v>
      </c>
      <c r="E372" s="131" t="s">
        <v>571</v>
      </c>
      <c r="F372" s="131" t="s">
        <v>571</v>
      </c>
      <c r="G372" s="131" t="s">
        <v>571</v>
      </c>
      <c r="H372" s="131" t="s">
        <v>571</v>
      </c>
    </row>
    <row r="373" spans="1:8" s="46" customFormat="1" ht="46.5" customHeight="1" x14ac:dyDescent="0.25">
      <c r="A373" s="196" t="s">
        <v>1274</v>
      </c>
      <c r="B373" s="197" t="s">
        <v>9</v>
      </c>
      <c r="C373" s="171" t="s">
        <v>1275</v>
      </c>
      <c r="D373" s="160">
        <v>74.5</v>
      </c>
      <c r="E373" s="160">
        <v>79.400000000000006</v>
      </c>
      <c r="F373" s="160">
        <v>80.599999999999994</v>
      </c>
      <c r="G373" s="160">
        <v>84.4</v>
      </c>
      <c r="H373" s="160">
        <v>88.3</v>
      </c>
    </row>
    <row r="374" spans="1:8" s="47" customFormat="1" ht="63" x14ac:dyDescent="0.25">
      <c r="A374" s="91" t="s">
        <v>1276</v>
      </c>
      <c r="B374" s="86" t="s">
        <v>1277</v>
      </c>
      <c r="C374" s="70" t="s">
        <v>1278</v>
      </c>
      <c r="D374" s="122">
        <v>89</v>
      </c>
      <c r="E374" s="122">
        <v>87</v>
      </c>
      <c r="F374" s="101" t="s">
        <v>571</v>
      </c>
      <c r="G374" s="101" t="s">
        <v>571</v>
      </c>
      <c r="H374" s="101" t="s">
        <v>571</v>
      </c>
    </row>
    <row r="375" spans="1:8" s="47" customFormat="1" ht="46.5" customHeight="1" x14ac:dyDescent="0.25">
      <c r="A375" s="91" t="s">
        <v>1279</v>
      </c>
      <c r="B375" s="86" t="s">
        <v>1280</v>
      </c>
      <c r="C375" s="70" t="s">
        <v>1281</v>
      </c>
      <c r="D375" s="101">
        <v>100</v>
      </c>
      <c r="E375" s="101">
        <v>100</v>
      </c>
      <c r="F375" s="101" t="s">
        <v>571</v>
      </c>
      <c r="G375" s="101" t="s">
        <v>571</v>
      </c>
      <c r="H375" s="101" t="s">
        <v>571</v>
      </c>
    </row>
    <row r="376" spans="1:8" s="47" customFormat="1" ht="46.5" customHeight="1" x14ac:dyDescent="0.25">
      <c r="A376" s="91" t="s">
        <v>1282</v>
      </c>
      <c r="B376" s="86" t="s">
        <v>1283</v>
      </c>
      <c r="C376" s="70" t="s">
        <v>1284</v>
      </c>
      <c r="D376" s="101" t="s">
        <v>571</v>
      </c>
      <c r="E376" s="122">
        <v>1</v>
      </c>
      <c r="F376" s="101" t="s">
        <v>571</v>
      </c>
      <c r="G376" s="101" t="s">
        <v>571</v>
      </c>
      <c r="H376" s="101" t="s">
        <v>571</v>
      </c>
    </row>
    <row r="377" spans="1:8" s="47" customFormat="1" ht="61.5" customHeight="1" x14ac:dyDescent="0.25">
      <c r="A377" s="91" t="s">
        <v>1285</v>
      </c>
      <c r="B377" s="86" t="s">
        <v>1286</v>
      </c>
      <c r="C377" s="70" t="s">
        <v>1287</v>
      </c>
      <c r="D377" s="101" t="s">
        <v>571</v>
      </c>
      <c r="E377" s="122">
        <v>1</v>
      </c>
      <c r="F377" s="101" t="s">
        <v>571</v>
      </c>
      <c r="G377" s="101" t="s">
        <v>571</v>
      </c>
      <c r="H377" s="101" t="s">
        <v>571</v>
      </c>
    </row>
    <row r="378" spans="1:8" s="47" customFormat="1" ht="46.5" customHeight="1" x14ac:dyDescent="0.25">
      <c r="A378" s="91" t="s">
        <v>1288</v>
      </c>
      <c r="B378" s="86" t="s">
        <v>293</v>
      </c>
      <c r="C378" s="61" t="s">
        <v>1343</v>
      </c>
      <c r="D378" s="104">
        <v>70</v>
      </c>
      <c r="E378" s="104">
        <v>70</v>
      </c>
      <c r="F378" s="104">
        <v>70</v>
      </c>
      <c r="G378" s="104">
        <v>70</v>
      </c>
      <c r="H378" s="104">
        <v>70</v>
      </c>
    </row>
    <row r="379" spans="1:8" s="47" customFormat="1" ht="112.5" customHeight="1" x14ac:dyDescent="0.25">
      <c r="A379" s="91" t="s">
        <v>1289</v>
      </c>
      <c r="B379" s="86" t="s">
        <v>294</v>
      </c>
      <c r="C379" s="61" t="s">
        <v>1290</v>
      </c>
      <c r="D379" s="104">
        <v>100</v>
      </c>
      <c r="E379" s="104">
        <v>100</v>
      </c>
      <c r="F379" s="104">
        <v>100</v>
      </c>
      <c r="G379" s="104">
        <v>100</v>
      </c>
      <c r="H379" s="104">
        <v>100</v>
      </c>
    </row>
    <row r="380" spans="1:8" s="46" customFormat="1" ht="31.5" x14ac:dyDescent="0.25">
      <c r="A380" s="66" t="s">
        <v>1291</v>
      </c>
      <c r="B380" s="94" t="s">
        <v>520</v>
      </c>
      <c r="C380" s="67" t="s">
        <v>1292</v>
      </c>
      <c r="D380" s="129">
        <v>95</v>
      </c>
      <c r="E380" s="101" t="s">
        <v>571</v>
      </c>
      <c r="F380" s="101" t="s">
        <v>571</v>
      </c>
      <c r="G380" s="101" t="s">
        <v>571</v>
      </c>
      <c r="H380" s="101" t="s">
        <v>571</v>
      </c>
    </row>
    <row r="381" spans="1:8" s="52" customFormat="1" ht="62.25" customHeight="1" x14ac:dyDescent="0.25">
      <c r="A381" s="266" t="s">
        <v>1293</v>
      </c>
      <c r="B381" s="264" t="s">
        <v>1294</v>
      </c>
      <c r="C381" s="95" t="s">
        <v>1295</v>
      </c>
      <c r="D381" s="200">
        <v>100</v>
      </c>
      <c r="E381" s="101" t="s">
        <v>571</v>
      </c>
      <c r="F381" s="101" t="s">
        <v>571</v>
      </c>
      <c r="G381" s="101" t="s">
        <v>571</v>
      </c>
      <c r="H381" s="101" t="s">
        <v>571</v>
      </c>
    </row>
    <row r="382" spans="1:8" s="52" customFormat="1" ht="63" x14ac:dyDescent="0.25">
      <c r="A382" s="267"/>
      <c r="B382" s="269"/>
      <c r="C382" s="95" t="s">
        <v>1296</v>
      </c>
      <c r="D382" s="200">
        <v>40</v>
      </c>
      <c r="E382" s="101" t="s">
        <v>571</v>
      </c>
      <c r="F382" s="101" t="s">
        <v>571</v>
      </c>
      <c r="G382" s="101" t="s">
        <v>571</v>
      </c>
      <c r="H382" s="101" t="s">
        <v>571</v>
      </c>
    </row>
    <row r="383" spans="1:8" s="52" customFormat="1" ht="44.25" customHeight="1" x14ac:dyDescent="0.25">
      <c r="A383" s="268"/>
      <c r="B383" s="265"/>
      <c r="C383" s="95" t="s">
        <v>1297</v>
      </c>
      <c r="D383" s="200">
        <v>100</v>
      </c>
      <c r="E383" s="101" t="s">
        <v>571</v>
      </c>
      <c r="F383" s="101" t="s">
        <v>571</v>
      </c>
      <c r="G383" s="101" t="s">
        <v>571</v>
      </c>
      <c r="H383" s="101" t="s">
        <v>571</v>
      </c>
    </row>
    <row r="384" spans="1:8" s="46" customFormat="1" ht="47.25" x14ac:dyDescent="0.25">
      <c r="A384" s="196" t="s">
        <v>1298</v>
      </c>
      <c r="B384" s="197" t="s">
        <v>14</v>
      </c>
      <c r="C384" s="198" t="s">
        <v>1299</v>
      </c>
      <c r="D384" s="185">
        <v>24.7</v>
      </c>
      <c r="E384" s="185">
        <v>22.3</v>
      </c>
      <c r="F384" s="185">
        <v>22.5</v>
      </c>
      <c r="G384" s="185">
        <v>22.7</v>
      </c>
      <c r="H384" s="185">
        <v>22.7</v>
      </c>
    </row>
    <row r="385" spans="1:8" s="47" customFormat="1" ht="63" x14ac:dyDescent="0.25">
      <c r="A385" s="91" t="s">
        <v>1300</v>
      </c>
      <c r="B385" s="92" t="s">
        <v>383</v>
      </c>
      <c r="C385" s="96" t="s">
        <v>1301</v>
      </c>
      <c r="D385" s="112">
        <v>1</v>
      </c>
      <c r="E385" s="112">
        <v>3</v>
      </c>
      <c r="F385" s="112">
        <v>5</v>
      </c>
      <c r="G385" s="112">
        <v>7</v>
      </c>
      <c r="H385" s="112">
        <v>9</v>
      </c>
    </row>
    <row r="386" spans="1:8" s="47" customFormat="1" ht="44.25" customHeight="1" x14ac:dyDescent="0.25">
      <c r="A386" s="91" t="s">
        <v>1302</v>
      </c>
      <c r="B386" s="92" t="s">
        <v>390</v>
      </c>
      <c r="C386" s="59" t="s">
        <v>1303</v>
      </c>
      <c r="D386" s="104">
        <v>52.1</v>
      </c>
      <c r="E386" s="104">
        <v>50.6</v>
      </c>
      <c r="F386" s="104">
        <v>50.8</v>
      </c>
      <c r="G386" s="104">
        <v>50.9</v>
      </c>
      <c r="H386" s="104">
        <v>51.1</v>
      </c>
    </row>
    <row r="387" spans="1:8" s="47" customFormat="1" ht="47.25" x14ac:dyDescent="0.25">
      <c r="A387" s="91" t="s">
        <v>1304</v>
      </c>
      <c r="B387" s="92" t="s">
        <v>386</v>
      </c>
      <c r="C387" s="69" t="s">
        <v>1305</v>
      </c>
      <c r="D387" s="116">
        <v>1</v>
      </c>
      <c r="E387" s="116">
        <v>7</v>
      </c>
      <c r="F387" s="116">
        <v>3</v>
      </c>
      <c r="G387" s="116">
        <v>7</v>
      </c>
      <c r="H387" s="139" t="s">
        <v>571</v>
      </c>
    </row>
    <row r="388" spans="1:8" s="47" customFormat="1" ht="48.75" customHeight="1" x14ac:dyDescent="0.25">
      <c r="A388" s="91" t="s">
        <v>1306</v>
      </c>
      <c r="B388" s="92" t="s">
        <v>384</v>
      </c>
      <c r="C388" s="69" t="s">
        <v>1307</v>
      </c>
      <c r="D388" s="116" t="s">
        <v>571</v>
      </c>
      <c r="E388" s="139">
        <v>1.6</v>
      </c>
      <c r="F388" s="139">
        <v>1.7</v>
      </c>
      <c r="G388" s="139">
        <v>1.7</v>
      </c>
      <c r="H388" s="139">
        <v>1.7</v>
      </c>
    </row>
    <row r="389" spans="1:8" s="47" customFormat="1" ht="31.5" x14ac:dyDescent="0.25">
      <c r="A389" s="91" t="s">
        <v>1308</v>
      </c>
      <c r="B389" s="92" t="s">
        <v>385</v>
      </c>
      <c r="C389" s="97" t="s">
        <v>1309</v>
      </c>
      <c r="D389" s="140">
        <v>83.87</v>
      </c>
      <c r="E389" s="140">
        <v>84.76</v>
      </c>
      <c r="F389" s="140">
        <v>84.93</v>
      </c>
      <c r="G389" s="140">
        <v>85.1</v>
      </c>
      <c r="H389" s="140">
        <v>85.1</v>
      </c>
    </row>
    <row r="390" spans="1:8" s="46" customFormat="1" ht="47.25" x14ac:dyDescent="0.25">
      <c r="A390" s="98" t="s">
        <v>1310</v>
      </c>
      <c r="B390" s="99" t="s">
        <v>1311</v>
      </c>
      <c r="C390" s="99" t="s">
        <v>1312</v>
      </c>
      <c r="D390" s="135">
        <v>140</v>
      </c>
      <c r="E390" s="139" t="s">
        <v>571</v>
      </c>
      <c r="F390" s="139" t="s">
        <v>571</v>
      </c>
      <c r="G390" s="139" t="s">
        <v>571</v>
      </c>
      <c r="H390" s="139" t="s">
        <v>571</v>
      </c>
    </row>
    <row r="391" spans="1:8" s="46" customFormat="1" ht="47.25" x14ac:dyDescent="0.25">
      <c r="A391" s="98" t="s">
        <v>1313</v>
      </c>
      <c r="B391" s="99" t="s">
        <v>1314</v>
      </c>
      <c r="C391" s="99" t="s">
        <v>1315</v>
      </c>
      <c r="D391" s="135">
        <v>52.1</v>
      </c>
      <c r="E391" s="139" t="s">
        <v>571</v>
      </c>
      <c r="F391" s="139" t="s">
        <v>571</v>
      </c>
      <c r="G391" s="139" t="s">
        <v>571</v>
      </c>
      <c r="H391" s="139" t="s">
        <v>571</v>
      </c>
    </row>
    <row r="392" spans="1:8" s="52" customFormat="1" ht="30" customHeight="1" x14ac:dyDescent="0.25">
      <c r="A392" s="270" t="s">
        <v>1316</v>
      </c>
      <c r="B392" s="272" t="s">
        <v>1319</v>
      </c>
      <c r="C392" s="64" t="s">
        <v>1317</v>
      </c>
      <c r="D392" s="135">
        <v>18</v>
      </c>
      <c r="E392" s="139" t="s">
        <v>571</v>
      </c>
      <c r="F392" s="139" t="s">
        <v>571</v>
      </c>
      <c r="G392" s="139" t="s">
        <v>571</v>
      </c>
      <c r="H392" s="139" t="s">
        <v>571</v>
      </c>
    </row>
    <row r="393" spans="1:8" s="52" customFormat="1" ht="36" customHeight="1" x14ac:dyDescent="0.25">
      <c r="A393" s="271"/>
      <c r="B393" s="272"/>
      <c r="C393" s="64" t="s">
        <v>1318</v>
      </c>
      <c r="D393" s="135">
        <v>3.2</v>
      </c>
      <c r="E393" s="139" t="s">
        <v>571</v>
      </c>
      <c r="F393" s="139" t="s">
        <v>571</v>
      </c>
      <c r="G393" s="139" t="s">
        <v>571</v>
      </c>
      <c r="H393" s="139" t="s">
        <v>571</v>
      </c>
    </row>
    <row r="394" spans="1:8" x14ac:dyDescent="0.25">
      <c r="A394" s="263"/>
      <c r="B394" s="263"/>
      <c r="C394" s="263"/>
      <c r="D394" s="263"/>
      <c r="E394" s="263"/>
      <c r="F394" s="263"/>
      <c r="G394" s="263"/>
      <c r="H394" s="263"/>
    </row>
    <row r="395" spans="1:8" x14ac:dyDescent="0.25">
      <c r="A395" s="44"/>
    </row>
    <row r="396" spans="1:8" x14ac:dyDescent="0.25">
      <c r="A396" s="44"/>
    </row>
    <row r="397" spans="1:8" x14ac:dyDescent="0.25">
      <c r="A397" s="44"/>
    </row>
  </sheetData>
  <mergeCells count="136">
    <mergeCell ref="A394:H394"/>
    <mergeCell ref="A370:A371"/>
    <mergeCell ref="B370:B371"/>
    <mergeCell ref="A381:A383"/>
    <mergeCell ref="B381:B383"/>
    <mergeCell ref="A392:A393"/>
    <mergeCell ref="B392:B393"/>
    <mergeCell ref="A351:A352"/>
    <mergeCell ref="B351:B352"/>
    <mergeCell ref="A359:A360"/>
    <mergeCell ref="B359:B360"/>
    <mergeCell ref="A331:A332"/>
    <mergeCell ref="B331:B332"/>
    <mergeCell ref="A346:A347"/>
    <mergeCell ref="B346:B347"/>
    <mergeCell ref="A348:A349"/>
    <mergeCell ref="B348:B349"/>
    <mergeCell ref="A324:A325"/>
    <mergeCell ref="B324:B325"/>
    <mergeCell ref="A326:A327"/>
    <mergeCell ref="B326:B327"/>
    <mergeCell ref="A313:A314"/>
    <mergeCell ref="B313:B314"/>
    <mergeCell ref="A317:A318"/>
    <mergeCell ref="B317:B318"/>
    <mergeCell ref="A305:A306"/>
    <mergeCell ref="B305:B306"/>
    <mergeCell ref="A307:A308"/>
    <mergeCell ref="B307:B308"/>
    <mergeCell ref="A295:A296"/>
    <mergeCell ref="B295:B296"/>
    <mergeCell ref="A300:A301"/>
    <mergeCell ref="B300:B301"/>
    <mergeCell ref="A280:A281"/>
    <mergeCell ref="B280:B281"/>
    <mergeCell ref="A282:A283"/>
    <mergeCell ref="B282:B283"/>
    <mergeCell ref="A266:A268"/>
    <mergeCell ref="B266:B268"/>
    <mergeCell ref="A269:A271"/>
    <mergeCell ref="B269:B271"/>
    <mergeCell ref="A245:A246"/>
    <mergeCell ref="B245:B246"/>
    <mergeCell ref="A259:A260"/>
    <mergeCell ref="B259:B260"/>
    <mergeCell ref="A263:A264"/>
    <mergeCell ref="B263:B264"/>
    <mergeCell ref="A237:A239"/>
    <mergeCell ref="B237:B239"/>
    <mergeCell ref="A240:A241"/>
    <mergeCell ref="B240:B241"/>
    <mergeCell ref="A216:A217"/>
    <mergeCell ref="B216:B217"/>
    <mergeCell ref="A219:A220"/>
    <mergeCell ref="B219:B220"/>
    <mergeCell ref="A197:A198"/>
    <mergeCell ref="B197:B198"/>
    <mergeCell ref="A212:A213"/>
    <mergeCell ref="B212:B213"/>
    <mergeCell ref="A214:A215"/>
    <mergeCell ref="B214:B215"/>
    <mergeCell ref="A189:A190"/>
    <mergeCell ref="B189:B190"/>
    <mergeCell ref="A192:A193"/>
    <mergeCell ref="B192:B193"/>
    <mergeCell ref="A195:A196"/>
    <mergeCell ref="B195:B196"/>
    <mergeCell ref="A182:A183"/>
    <mergeCell ref="B182:B183"/>
    <mergeCell ref="A184:A185"/>
    <mergeCell ref="B184:B185"/>
    <mergeCell ref="A187:A188"/>
    <mergeCell ref="B187:B188"/>
    <mergeCell ref="A175:A176"/>
    <mergeCell ref="B175:B176"/>
    <mergeCell ref="A177:A178"/>
    <mergeCell ref="B177:B178"/>
    <mergeCell ref="A180:A181"/>
    <mergeCell ref="B180:B181"/>
    <mergeCell ref="A147:A148"/>
    <mergeCell ref="B147:B148"/>
    <mergeCell ref="A153:A154"/>
    <mergeCell ref="B153:B154"/>
    <mergeCell ref="A144:A145"/>
    <mergeCell ref="B144:B145"/>
    <mergeCell ref="A127:A128"/>
    <mergeCell ref="B127:B128"/>
    <mergeCell ref="A132:A133"/>
    <mergeCell ref="B132:B133"/>
    <mergeCell ref="A117:A118"/>
    <mergeCell ref="B117:B118"/>
    <mergeCell ref="A123:A124"/>
    <mergeCell ref="B123:B124"/>
    <mergeCell ref="A125:A126"/>
    <mergeCell ref="B125:B126"/>
    <mergeCell ref="A95:A96"/>
    <mergeCell ref="B95:B96"/>
    <mergeCell ref="A97:A98"/>
    <mergeCell ref="B97:B98"/>
    <mergeCell ref="A99:A100"/>
    <mergeCell ref="B99:B100"/>
    <mergeCell ref="A90:A91"/>
    <mergeCell ref="B90:B91"/>
    <mergeCell ref="A92:A93"/>
    <mergeCell ref="B92:B93"/>
    <mergeCell ref="A73:A74"/>
    <mergeCell ref="B73:B74"/>
    <mergeCell ref="A88:A89"/>
    <mergeCell ref="B88:B89"/>
    <mergeCell ref="A68:A69"/>
    <mergeCell ref="B68:B69"/>
    <mergeCell ref="A71:A72"/>
    <mergeCell ref="B71:B72"/>
    <mergeCell ref="A63:A64"/>
    <mergeCell ref="B63:B64"/>
    <mergeCell ref="A65:A67"/>
    <mergeCell ref="B65:B67"/>
    <mergeCell ref="A59:A62"/>
    <mergeCell ref="B59:B62"/>
    <mergeCell ref="A35:A36"/>
    <mergeCell ref="B35:B36"/>
    <mergeCell ref="A37:A39"/>
    <mergeCell ref="B37:B39"/>
    <mergeCell ref="A29:A32"/>
    <mergeCell ref="B29:B32"/>
    <mergeCell ref="A33:A34"/>
    <mergeCell ref="B33:B34"/>
    <mergeCell ref="A1:H1"/>
    <mergeCell ref="A3:A4"/>
    <mergeCell ref="B3:B4"/>
    <mergeCell ref="C3:C4"/>
    <mergeCell ref="D3:D4"/>
    <mergeCell ref="E3:E4"/>
    <mergeCell ref="F3:H3"/>
    <mergeCell ref="A57:A58"/>
    <mergeCell ref="B57:B58"/>
  </mergeCells>
  <printOptions horizontalCentered="1"/>
  <pageMargins left="0.51181102362204722" right="0.31496062992125984" top="0.35433070866141736" bottom="0.35433070866141736" header="0.11811023622047245" footer="0.11811023622047245"/>
  <pageSetup paperSize="9" scale="84" fitToHeight="0" orientation="landscape" r:id="rId1"/>
  <rowBreaks count="11" manualBreakCount="11">
    <brk id="26" max="7" man="1"/>
    <brk id="51" max="7" man="1"/>
    <brk id="62" max="7" man="1"/>
    <brk id="126" max="7" man="1"/>
    <brk id="137" max="7" man="1"/>
    <brk id="176" max="7" man="1"/>
    <brk id="213" max="7" man="1"/>
    <brk id="234" max="7" man="1"/>
    <brk id="257" max="7" man="1"/>
    <brk id="372" max="7" man="1"/>
    <brk id="38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Показатели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2024-10-18T06:06:14Z</cp:lastPrinted>
  <dcterms:created xsi:type="dcterms:W3CDTF">2021-01-29T07:43:13Z</dcterms:created>
  <dcterms:modified xsi:type="dcterms:W3CDTF">2024-10-17T12:58:19Z</dcterms:modified>
</cp:coreProperties>
</file>