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-360" windowWidth="28320" windowHeight="8070"/>
  </bookViews>
  <sheets>
    <sheet name="Расходы ОБ" sheetId="2" r:id="rId1"/>
  </sheets>
  <definedNames>
    <definedName name="_xlnm.Print_Titles" localSheetId="0">'Расходы ОБ'!$4:$5</definedName>
    <definedName name="_xlnm.Print_Area" localSheetId="0">'Расходы ОБ'!$A$1:$I$88</definedName>
  </definedNames>
  <calcPr calcId="145621" iterate="1" iterateDelta="1E-4"/>
</workbook>
</file>

<file path=xl/calcChain.xml><?xml version="1.0" encoding="utf-8"?>
<calcChain xmlns="http://schemas.openxmlformats.org/spreadsheetml/2006/main">
  <c r="D7" i="2" l="1"/>
  <c r="D21" i="2"/>
  <c r="D37" i="2"/>
  <c r="D48" i="2"/>
  <c r="D59" i="2"/>
  <c r="D73" i="2"/>
  <c r="F23" i="2" l="1"/>
  <c r="D18" i="2" l="1"/>
  <c r="E18" i="2"/>
  <c r="C7" i="2" l="1"/>
  <c r="E7" i="2"/>
  <c r="G7" i="2" s="1"/>
  <c r="F8" i="2"/>
  <c r="G8" i="2"/>
  <c r="F9" i="2"/>
  <c r="G9" i="2"/>
  <c r="F10" i="2"/>
  <c r="G10" i="2"/>
  <c r="F11" i="2"/>
  <c r="G11" i="2"/>
  <c r="F12" i="2"/>
  <c r="G12" i="2"/>
  <c r="F13" i="2"/>
  <c r="G13" i="2"/>
  <c r="F16" i="2"/>
  <c r="G16" i="2"/>
  <c r="F17" i="2"/>
  <c r="G17" i="2"/>
  <c r="C18" i="2"/>
  <c r="F18" i="2" s="1"/>
  <c r="G18" i="2"/>
  <c r="F19" i="2"/>
  <c r="G19" i="2"/>
  <c r="F20" i="2"/>
  <c r="G20" i="2"/>
  <c r="C21" i="2"/>
  <c r="E21" i="2"/>
  <c r="F21" i="2" s="1"/>
  <c r="F22" i="2"/>
  <c r="G22" i="2"/>
  <c r="G23" i="2"/>
  <c r="F24" i="2"/>
  <c r="G24" i="2"/>
  <c r="F25" i="2"/>
  <c r="G25" i="2"/>
  <c r="C26" i="2"/>
  <c r="D26" i="2"/>
  <c r="E26" i="2"/>
  <c r="F27" i="2"/>
  <c r="G27" i="2"/>
  <c r="F28" i="2"/>
  <c r="G28" i="2"/>
  <c r="F29" i="2"/>
  <c r="G29" i="2"/>
  <c r="F30" i="2"/>
  <c r="G30" i="2"/>
  <c r="F31" i="2"/>
  <c r="G31" i="2"/>
  <c r="F32" i="2"/>
  <c r="G32" i="2"/>
  <c r="F33" i="2"/>
  <c r="G33" i="2"/>
  <c r="F34" i="2"/>
  <c r="G34" i="2"/>
  <c r="F35" i="2"/>
  <c r="G35" i="2"/>
  <c r="F36" i="2"/>
  <c r="G36" i="2"/>
  <c r="C37" i="2"/>
  <c r="E37" i="2"/>
  <c r="F38" i="2"/>
  <c r="G38" i="2"/>
  <c r="F39" i="2"/>
  <c r="G39" i="2"/>
  <c r="F40" i="2"/>
  <c r="G40" i="2"/>
  <c r="F42" i="2"/>
  <c r="G42" i="2"/>
  <c r="C43" i="2"/>
  <c r="D43" i="2"/>
  <c r="E43" i="2"/>
  <c r="F45" i="2"/>
  <c r="G45" i="2"/>
  <c r="F46" i="2"/>
  <c r="G46" i="2"/>
  <c r="F47" i="2"/>
  <c r="G47" i="2"/>
  <c r="C48" i="2"/>
  <c r="E48" i="2"/>
  <c r="G48" i="2" s="1"/>
  <c r="F49" i="2"/>
  <c r="G49" i="2"/>
  <c r="F50" i="2"/>
  <c r="G50" i="2"/>
  <c r="F51" i="2"/>
  <c r="G51" i="2"/>
  <c r="F52" i="2"/>
  <c r="G52" i="2"/>
  <c r="F53" i="2"/>
  <c r="G53" i="2"/>
  <c r="F54" i="2"/>
  <c r="G54" i="2"/>
  <c r="F55" i="2"/>
  <c r="G55" i="2"/>
  <c r="C56" i="2"/>
  <c r="D56" i="2"/>
  <c r="E56" i="2"/>
  <c r="F57" i="2"/>
  <c r="G57" i="2"/>
  <c r="F58" i="2"/>
  <c r="G58" i="2"/>
  <c r="C59" i="2"/>
  <c r="E59" i="2"/>
  <c r="F60" i="2"/>
  <c r="G60" i="2"/>
  <c r="F61" i="2"/>
  <c r="G61" i="2"/>
  <c r="F62" i="2"/>
  <c r="G62" i="2"/>
  <c r="F63" i="2"/>
  <c r="G63" i="2"/>
  <c r="F64" i="2"/>
  <c r="G64" i="2"/>
  <c r="F65" i="2"/>
  <c r="G65" i="2"/>
  <c r="F66" i="2"/>
  <c r="G66" i="2"/>
  <c r="C67" i="2"/>
  <c r="D67" i="2"/>
  <c r="E67" i="2"/>
  <c r="F67" i="2" s="1"/>
  <c r="F68" i="2"/>
  <c r="G68" i="2"/>
  <c r="F69" i="2"/>
  <c r="G69" i="2"/>
  <c r="F70" i="2"/>
  <c r="G70" i="2"/>
  <c r="F71" i="2"/>
  <c r="G71" i="2"/>
  <c r="F72" i="2"/>
  <c r="G72" i="2"/>
  <c r="C73" i="2"/>
  <c r="E73" i="2"/>
  <c r="F74" i="2"/>
  <c r="G74" i="2"/>
  <c r="F75" i="2"/>
  <c r="G75" i="2"/>
  <c r="F76" i="2"/>
  <c r="G76" i="2"/>
  <c r="F77" i="2"/>
  <c r="G77" i="2"/>
  <c r="C78" i="2"/>
  <c r="D78" i="2"/>
  <c r="E78" i="2"/>
  <c r="G78" i="2" s="1"/>
  <c r="F79" i="2"/>
  <c r="G79" i="2"/>
  <c r="F80" i="2"/>
  <c r="G80" i="2"/>
  <c r="F81" i="2"/>
  <c r="G81" i="2"/>
  <c r="C82" i="2"/>
  <c r="D82" i="2"/>
  <c r="E82" i="2"/>
  <c r="F83" i="2"/>
  <c r="G83" i="2"/>
  <c r="C84" i="2"/>
  <c r="D84" i="2"/>
  <c r="E84" i="2"/>
  <c r="F85" i="2"/>
  <c r="G85" i="2"/>
  <c r="F86" i="2"/>
  <c r="G86" i="2"/>
  <c r="F87" i="2"/>
  <c r="G87" i="2"/>
  <c r="F37" i="2" l="1"/>
  <c r="F7" i="2"/>
  <c r="G84" i="2"/>
  <c r="F73" i="2"/>
  <c r="G56" i="2"/>
  <c r="G43" i="2"/>
  <c r="F82" i="2"/>
  <c r="F59" i="2"/>
  <c r="F48" i="2"/>
  <c r="C88" i="2"/>
  <c r="F84" i="2"/>
  <c r="F78" i="2"/>
  <c r="F56" i="2"/>
  <c r="D88" i="2"/>
  <c r="F43" i="2"/>
  <c r="E88" i="2"/>
  <c r="G37" i="2"/>
  <c r="G21" i="2"/>
  <c r="G59" i="2"/>
  <c r="G26" i="2"/>
  <c r="F26" i="2"/>
  <c r="G67" i="2"/>
  <c r="G82" i="2"/>
  <c r="G73" i="2"/>
  <c r="F88" i="2" l="1"/>
  <c r="G88" i="2"/>
</calcChain>
</file>

<file path=xl/sharedStrings.xml><?xml version="1.0" encoding="utf-8"?>
<sst xmlns="http://schemas.openxmlformats.org/spreadsheetml/2006/main" count="245" uniqueCount="233">
  <si>
    <t xml:space="preserve">Исполнение </t>
  </si>
  <si>
    <t xml:space="preserve">% исполнения </t>
  </si>
  <si>
    <t>Код бюджетной 
классификации</t>
  </si>
  <si>
    <t>тыс. рублей</t>
  </si>
  <si>
    <t xml:space="preserve">Сведения об исполнении расходов областного бюджета Саратовской области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</si>
  <si>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</si>
  <si>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</si>
  <si>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</si>
  <si>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</si>
  <si>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</si>
  <si>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</si>
  <si>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</si>
  <si>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</si>
  <si>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</si>
  <si>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</si>
  <si>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</si>
  <si>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</si>
  <si>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</si>
  <si>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</si>
  <si>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</si>
  <si>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</si>
  <si>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</si>
  <si>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</si>
  <si>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</si>
  <si>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</si>
  <si>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</si>
  <si>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</si>
  <si>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</si>
  <si>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</si>
  <si>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0204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</si>
  <si>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</si>
  <si>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</si>
  <si>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</si>
  <si>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</si>
  <si>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</si>
  <si>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</si>
  <si>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</si>
  <si>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</si>
  <si>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</si>
  <si>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</si>
  <si>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</si>
  <si>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</si>
  <si>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</si>
  <si>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</si>
  <si>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</si>
  <si>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</si>
  <si>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</si>
  <si>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</si>
  <si>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</si>
  <si>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</si>
  <si>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</si>
  <si>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</si>
  <si>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</si>
  <si>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</si>
  <si>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</si>
  <si>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</si>
  <si>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</si>
  <si>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</si>
  <si>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</si>
  <si>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</si>
  <si>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</si>
  <si>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</si>
  <si>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</si>
  <si>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</si>
  <si>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</si>
  <si>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</si>
  <si>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</si>
  <si>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</si>
  <si>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</si>
  <si>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</si>
  <si>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</si>
  <si>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</si>
  <si>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</si>
  <si>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</si>
  <si>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</si>
  <si>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</si>
  <si>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</si>
  <si>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</si>
  <si>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</si>
  <si>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</si>
  <si>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</si>
  <si>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</si>
  <si>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</si>
  <si>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</si>
  <si>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</si>
  <si>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</si>
  <si>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</si>
  <si>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</si>
  <si>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</si>
  <si>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</si>
  <si>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</si>
  <si>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</si>
  <si>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</si>
  <si>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</si>
  <si>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</si>
  <si>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</si>
  <si>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</si>
  <si>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</si>
  <si>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</si>
  <si>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</si>
  <si>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</si>
  <si>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</si>
  <si>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</si>
  <si>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</si>
  <si>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</si>
  <si>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</si>
  <si>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</si>
  <si>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</si>
  <si>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</si>
  <si>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</si>
  <si>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</si>
  <si>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</si>
  <si>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</si>
  <si>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</si>
  <si>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</si>
  <si>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</si>
  <si>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</si>
  <si>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</si>
  <si>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</si>
  <si>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</si>
  <si>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</si>
  <si>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</si>
  <si>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</si>
  <si>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</si>
  <si>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</si>
  <si>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</si>
  <si>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</si>
  <si>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</si>
  <si>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</si>
  <si>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</si>
  <si>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</si>
  <si>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</si>
  <si>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</si>
  <si>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</si>
  <si>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</si>
  <si>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</si>
  <si>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</si>
  <si>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</si>
  <si>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</si>
  <si>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</si>
  <si>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</si>
  <si>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</si>
  <si>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</si>
  <si>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</si>
  <si>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</si>
  <si>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</si>
  <si>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</si>
  <si>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</si>
  <si>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</si>
  <si>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</si>
  <si>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</si>
  <si>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</si>
  <si>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</si>
  <si>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</si>
  <si>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</si>
  <si>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</si>
  <si>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</si>
  <si>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</si>
  <si>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</si>
  <si>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</si>
  <si>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Пояснения отклонений*</t>
  </si>
  <si>
    <t>исполнения от уточненного бюджета</t>
  </si>
  <si>
    <t>Молодежная политика</t>
  </si>
  <si>
    <t>к первоначаль-ному бюджету</t>
  </si>
  <si>
    <t>к уточненному бюджету</t>
  </si>
  <si>
    <t>6=5/3</t>
  </si>
  <si>
    <t>7=5/4</t>
  </si>
  <si>
    <t xml:space="preserve"> Мобилизационная и вневойсковая подготовка</t>
  </si>
  <si>
    <t xml:space="preserve"> Мобилизационная подготовка экономики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</si>
  <si>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</si>
  <si>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</si>
  <si>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Прикладные научные исследования в области жилищно-коммунального хозяйства</t>
  </si>
  <si>
    <t>0504</t>
  </si>
  <si>
    <t>0108</t>
  </si>
  <si>
    <t>Международные отношения и международное сотрудничество</t>
  </si>
  <si>
    <t>по разделам и подразделам классификации расходов бюджета за 2023 год</t>
  </si>
  <si>
    <t xml:space="preserve">Закон Саратовской области «Об областном бюджете на 2023 год и на плановый период 2024 и 2025 годов» </t>
  </si>
  <si>
    <t xml:space="preserve">уточненный бюджет           (ред. 152-ЗСО от 22.12.2023)  </t>
  </si>
  <si>
    <t>исполнения от первоначального бюджета</t>
  </si>
  <si>
    <t>Отражение расходов из резервного фонда Правительства Саратовской области  по иным разделам бюджетной классификации расходов, исходя из отраслевой направленности</t>
  </si>
  <si>
    <t xml:space="preserve">первоначаль-ный бюджет              (ред. 151-ЗСО        от 30.11.2022) </t>
  </si>
  <si>
    <t>Фактическая потребность в услугах электроснабжения за 2023 год  меньше расчетной потребности</t>
  </si>
  <si>
    <t>Повышение оплаты труда отдельных категорий работников, обеспечение функционирования Системы-112, приобретение аварийно-спасательной техники, оборудования, ГСМ и запасных частей для спасательных и пожарных машин</t>
  </si>
  <si>
    <t>Поступление из федерального бюджета дотации (гранта) за достижение показателей деятельности органов исполнительной власти субъектов РФ</t>
  </si>
  <si>
    <t>Дополнительная потребность в средствах на оповещение участников судебных процессов, аренду помещений для судебных участков</t>
  </si>
  <si>
    <t>Выделение средств резервного фонда Правительства Саратовской области  на основании актов Правительства Саратовской области</t>
  </si>
  <si>
    <t>Выделение средств резервного фонда Правительства Саратовской области  на основании  актов Правительства Саратовской области</t>
  </si>
  <si>
    <t>Снижение численности получателей средств федеральной поддержки на развитие рынка труда (заявительный характер выплат)</t>
  </si>
  <si>
    <t>Создание нового учреждения - ГКУ  СО «Центр цифрового развития Саратовской области»</t>
  </si>
  <si>
    <t>Перераспределение средств резервного фонда  Правительства Саратовской области  на основании  актов Правительства Саратовской области</t>
  </si>
  <si>
    <t>Увеличение расходов по возмещению затрат на предупреждение чрезвычайных ситуаций, которые могут привести к нарушению функционирования объектов жизнеобеспечения при предоставлении услуг населению по тепло-, водоснабжению и водоотведению</t>
  </si>
  <si>
    <t>Создание учебно-методического центра военно-патриотического воспитания молодежи «Авангард». Проведение мероприятий в сфере молодежной политики, создание и сопровождение системы мониторинга общественно-политических процессов и раннего предупреждения социальных и межнациональных конфликтов</t>
  </si>
  <si>
    <t>Перераспределение в течение  года зарезервированных средств на обеспечение расходных обязательств по направлениям расходов, установленным законом области об областном бюджете на соответствующий финансовый год</t>
  </si>
  <si>
    <t>Уменьшение объема субсидии из федерального бюджета (заявительный характер предоставления средств)</t>
  </si>
  <si>
    <t>Отсутствие потребности в субсидиях на возмещение недополученных доходов у организаций, поставляющих населению топливо (заявительный характер субсидирования)</t>
  </si>
  <si>
    <t>Сокращение расходов в связи с освобождением ГУ СО «Кумысная поляна» от уплаты земельного налога</t>
  </si>
  <si>
    <t>Увеличение бюджетных ассигнований (далее - БА) в связи с распределением межбюджетных трансфертов из федерального бюджета на возмещение  сельскохозяйственным производителям части затрат по приотритетным направлениям поддержки, на приобретение  маркировочного оборудования</t>
  </si>
  <si>
    <t>Увеличение БА на берегоукрепление участка Волгоградского водохранилища, г. Вольск.  Выделение средств резервного фонда Правительства Саратовской области  на основании  актов Правительства Саратовской области</t>
  </si>
  <si>
    <t>Увеличение БА в связи с распределением межбюджетных трансфертов из федерального бюджета на осуществление отдельных полномочий в области лесных отношений</t>
  </si>
  <si>
    <t>Увеличение БА в связи с реализацией проекта по созданию, реконструкции и эксплуатации трамвайной сети</t>
  </si>
  <si>
    <t>Увеличение БА за счет бюджетного кредита в целях опережающего финансового обеспечения расходных обязательств, остатков средств дорожного фонда на начало года</t>
  </si>
  <si>
    <t>Увеличение БА на проведение научно-исследовательской работы в целях актуализации Стратегии социально-экономического развития Саратовской области до 2030 года</t>
  </si>
  <si>
    <t>Увеличение БА на финансовое обеспечение затрат по технологическому присоединению Центра обработки данных ПАО «Сбербанк» к сетям электроснабжения ПАО «Федеральная сетевая компания – Россети», на финансовое обеспечение затрат, связанных со строительством объектов инфраструктуры Столыпинского индустриального парка (первая очередь) (за счет специального казначейского кредита), на осуществление капитальных вложений в объект «Берегоукрепление Волгоградского водохранилища г. Саратова (1 этап)»</t>
  </si>
  <si>
    <t xml:space="preserve">Дополнительные БА на переселение граждан из аварийного жилищного фонда </t>
  </si>
  <si>
    <t>Увеличение БА на размещения официальной информации в средствах массовой информации</t>
  </si>
  <si>
    <t>Выделение дополнительной финансовой помощи  для финансирования первоочередных расходов и сокращения просроченной кредиторской задолженности. Увеличение БА на изъятие земельных участков для размещения линейных объектов</t>
  </si>
  <si>
    <t>Повышение с 1 октября 2023 года целевого показателя по оплате труда отдельным категориям работников, установленных Указами Президента РФ. Дополнительные БА на строительство новых поликлиник в мкр. Шурова Гора, мкр. Авиаторы,  п. Поливановка,  мкр. «Звезда» в Кировском районе г. Саратова, а также на укрепление материально-технической базы  учреждений здравоохранения</t>
  </si>
  <si>
    <t>Повышение с 1 октября 2023 года целевого показателя по оплате труда отдельных категорий работников, установленных Указами Президента РФ. Увеличение БА на проведение капитального и текущего ремонта, укрепление материально-технической базы, оснащение оборудованием, мебелью, инвентарем, средствами обучения и воспитания</t>
  </si>
  <si>
    <t>Повышение с 1 октября 2023 года целевого показателя по оплате труда отдельных категорий работников, установленных Указами Президента РФ. Увеличение БА на проведение ремонтных работ муниципальных образовательных организаций</t>
  </si>
  <si>
    <t xml:space="preserve">Повышение с 1 октября 2023 года целевого показателя по оплате труда отдельных категорий работников, установленных Указами Президента РФ. </t>
  </si>
  <si>
    <t>Увеличение БА на обеспечение деятельности советников директоров школ по воспитанию и взаимодействию с детскими общественными объединениями, проведение ремонтных работ муниципальных образовательных организаций</t>
  </si>
  <si>
    <t>Повышение с 1 октября 2023 года целевого показателя по оплате труда отдельных категорий работников, установленных Указами Президента РФ.  Увеличение БА в связи с распределением межбюджетных трансфертов из федерального бюджета в целях осуществления капитальных вложений в объекты госсобственности и проведение мероприятий</t>
  </si>
  <si>
    <t>Увеличение БА на выплату пенсии за выслугу лет государственных гражданских служащих области</t>
  </si>
  <si>
    <t>Отражение расходов по разделу 1103 в связи с лицензированием учреждений для реализации дополнительной образовательной программы спортивной подготовки</t>
  </si>
  <si>
    <t>Поступление из федерального бюджета дотации (гранта) за достижение показателей деятельности органов исполнительной власти субъектов РФ. Увеличение БА на мероприятия  в сфере информатизации</t>
  </si>
  <si>
    <t>Увеличение межбюджетных трансфертов на размещение социально значимой информации в средствах массовой информации, учрежденных органами местного самоуправления, и в сетевых изданиях, учрежденных данными печатными средствами массовой информации</t>
  </si>
  <si>
    <t>Уменьшение БА в связи со снижением дефицита бюджета и отсутствием необходимости привлечения банковских кредитов</t>
  </si>
  <si>
    <t xml:space="preserve">Увеличение БА в связи с распределением межбюджетных трансфертов из федерального бюджета, связанных с особым режимом безопасного функционирования закрытых административно-территориальных образований. Поступление дотации на премирование победителей Всероссийского конкурса «Лучшая муниципальная практика». Увеличена дотация на поддержку мер по обеспечению сбалансированности местным бюджетам </t>
  </si>
  <si>
    <t>Позднее поступление средств ППК «Фонд развития территорий»,  длительность проведения процедуры контрактования</t>
  </si>
  <si>
    <t>Увеличение БА на предоставление социальных выплат детям-сиротам и предоставление мер социальной поддержки многодетным семьям (заявительный характер выплат)</t>
  </si>
  <si>
    <t>Повышение с 1 октября 2023 года целевого показателя по оплате труда отдельных категорий работников, установленных Указами Президента РФ.  Увеличение БА на приобретение спортивного оборудования и инвентаря для  организаций дополнительного образования. Отражение расходов в связи с лицензированием учреждений для реализации дополнительной образовательной программы спортивной подготовки</t>
  </si>
  <si>
    <t>Дополнительные БА на строительство противотуберкулезного диспансера. Увеличение расходов за счет целевых федеральных средств на мероприятия по переоснащению медицинских организаций, строительство двух поликлиник в рамках проекта «Модернизация первичного звена», строительство областного клинического противотуберкулезного диспансера (областные средства). Повышение оплаты труда отдельным категориям работников учреждений здравоохранения</t>
  </si>
  <si>
    <t xml:space="preserve">Повышение с 1 октября 2023 года целевого показателя по оплате труда отдельных категорий работников, установленных Указами Президента РФ. Увеличение  БА на функционирование централизованного регионального медицинского колл-центра, лекарственное обеспечение граждан, cоздание ЕГИСЗ </t>
  </si>
  <si>
    <t>Дополнительные БА на завершение строительства спортивно-оздоровительного комплекса г. Саратов, строительство многофункционального комплекса п. Светлый, строительство ледовой арены в п. Светлый. Увеличение БА на организацию и проведение физкультурных и спортивно-массовых мероприятий, в том числе среди инвалидов и лиц с ограниченными возможностями здоровья, мероприятия по созданию «умной» спортивной площадки, развитие инфраструктуры физической культуры и спорта</t>
  </si>
  <si>
    <t xml:space="preserve">Увеличение БА в связи с распределением межбюджетных трансфертов из федерального бюджета </t>
  </si>
  <si>
    <t>Выделение БА из федерального бюджета на благоустройство в муниципальных образованиях области (межбюджетные трансферты местным бюджетам)</t>
  </si>
  <si>
    <t xml:space="preserve">Увеличение БА в связи с распределением межбюджетных трансфертов из федерального бюджета на ликвидацию несанкционированных свалок в границах городов </t>
  </si>
  <si>
    <t>Повышение с 1 октября 2023 года целевого показателя по оплате труда отдельных категорий работников, установленных Указами Президента РФ. Увеличение БА на создание новых мест в общеобразовательных организациях, реализацию мероприятий по модернизации школьных систем образования</t>
  </si>
  <si>
    <t xml:space="preserve">Повышение с 1 октября 2023 года целевого показателя по оплате труда отдельных категорий работников, установленных Указами Президента РФ.Увеличение объема социальных услуг гражданам, оказываемых негосударственными поставщиками. Увеличение расходов в рамках реализации национальных проектов и государственных программ Российской Федерации. </t>
  </si>
  <si>
    <t>Экономия, сложившаяся по результатам проведения конкурсных процедур. Экономия по выплатам (заявительный характер).</t>
  </si>
  <si>
    <t>Выполнение не в полном объеме работ по строительству (ремонту) объектов</t>
  </si>
  <si>
    <t>Нарушение подрядчиками сроков исполнения контрактов</t>
  </si>
  <si>
    <t>Позднее поступление дотации из федерального бюджета на обеспечение жилыми помещениями детей-сирот. Выплата единого пособия на детей через Социальный фонд России (переходный период)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</si>
</sst>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_р_._-;\-* #,##0.00_р_._-;_-* &quot;-&quot;??_р_._-;_-@_-"/>
    <numFmt numFmtId="166" formatCode="0000"/>
    <numFmt numFmtId="167" formatCode="0.0%"/>
  </numFmts>
  <fonts count="22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color rgb="FF00000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b/>
      <sz val="8"/>
      <color theme="0"/>
      <name val="PT Astra Serif"/>
      <family val="1"/>
      <charset val="204"/>
    </font>
    <font>
      <sz val="8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4" fontId="2" fillId="0" borderId="2">
      <alignment horizontal="right" shrinkToFit="1"/>
    </xf>
    <xf numFmtId="0" fontId="3" fillId="0" borderId="0"/>
    <xf numFmtId="0" fontId="4" fillId="0" borderId="0"/>
    <xf numFmtId="4" fontId="5" fillId="0" borderId="2">
      <alignment horizontal="right"/>
    </xf>
  </cellStyleXfs>
  <cellXfs count="63">
    <xf numFmtId="0" fontId="0" fillId="0" borderId="0" xfId="0"/>
    <xf numFmtId="49" fontId="6" fillId="0" borderId="1" xfId="4" applyNumberFormat="1" applyFont="1" applyFill="1" applyBorder="1" applyAlignment="1">
      <alignment horizontal="center" vertical="center" shrinkToFit="1"/>
    </xf>
    <xf numFmtId="0" fontId="6" fillId="0" borderId="1" xfId="4" applyFont="1" applyFill="1" applyBorder="1" applyAlignment="1">
      <alignment horizontal="left" vertical="center" wrapText="1"/>
    </xf>
    <xf numFmtId="0" fontId="8" fillId="0" borderId="0" xfId="4" applyFont="1"/>
    <xf numFmtId="0" fontId="9" fillId="0" borderId="0" xfId="4" applyFont="1"/>
    <xf numFmtId="0" fontId="10" fillId="2" borderId="0" xfId="4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4" fillId="0" borderId="3" xfId="4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2" fillId="0" borderId="1" xfId="4" applyNumberFormat="1" applyFont="1" applyFill="1" applyBorder="1" applyAlignment="1">
      <alignment horizontal="center" vertical="center" wrapText="1" shrinkToFit="1"/>
    </xf>
    <xf numFmtId="0" fontId="10" fillId="0" borderId="1" xfId="4" applyFont="1" applyFill="1" applyBorder="1" applyAlignment="1">
      <alignment horizontal="left" vertical="center" wrapText="1"/>
    </xf>
    <xf numFmtId="164" fontId="10" fillId="0" borderId="1" xfId="4" applyNumberFormat="1" applyFont="1" applyFill="1" applyBorder="1" applyAlignment="1">
      <alignment horizontal="center" vertical="center" wrapText="1" shrinkToFit="1"/>
    </xf>
    <xf numFmtId="167" fontId="10" fillId="0" borderId="1" xfId="4" applyNumberFormat="1" applyFont="1" applyFill="1" applyBorder="1" applyAlignment="1">
      <alignment horizontal="center" vertical="center" wrapText="1" shrinkToFit="1"/>
    </xf>
    <xf numFmtId="164" fontId="17" fillId="0" borderId="1" xfId="4" applyNumberFormat="1" applyFont="1" applyFill="1" applyBorder="1" applyAlignment="1">
      <alignment horizontal="center" vertical="center" wrapText="1" shrinkToFit="1"/>
    </xf>
    <xf numFmtId="0" fontId="18" fillId="0" borderId="0" xfId="4" applyFont="1"/>
    <xf numFmtId="164" fontId="11" fillId="0" borderId="1" xfId="4" applyNumberFormat="1" applyFont="1" applyFill="1" applyBorder="1" applyAlignment="1">
      <alignment horizontal="center" vertical="center" wrapText="1" shrinkToFit="1"/>
    </xf>
    <xf numFmtId="167" fontId="11" fillId="0" borderId="1" xfId="4" applyNumberFormat="1" applyFont="1" applyFill="1" applyBorder="1" applyAlignment="1">
      <alignment horizontal="center" vertical="center" wrapText="1" shrinkToFit="1"/>
    </xf>
    <xf numFmtId="164" fontId="19" fillId="0" borderId="1" xfId="4" applyNumberFormat="1" applyFont="1" applyFill="1" applyBorder="1" applyAlignment="1">
      <alignment horizontal="center" vertical="center" wrapText="1" shrinkToFit="1"/>
    </xf>
    <xf numFmtId="0" fontId="13" fillId="0" borderId="0" xfId="4" applyFont="1" applyAlignment="1">
      <alignment vertical="center" wrapText="1"/>
    </xf>
    <xf numFmtId="166" fontId="11" fillId="0" borderId="1" xfId="5" applyNumberFormat="1" applyFont="1" applyFill="1" applyBorder="1" applyAlignment="1" applyProtection="1">
      <alignment horizontal="left" vertical="center" wrapText="1"/>
      <protection hidden="1"/>
    </xf>
    <xf numFmtId="49" fontId="12" fillId="0" borderId="1" xfId="4" applyNumberFormat="1" applyFont="1" applyFill="1" applyBorder="1" applyAlignment="1">
      <alignment horizontal="center" vertical="center" shrinkToFit="1"/>
    </xf>
    <xf numFmtId="0" fontId="20" fillId="0" borderId="0" xfId="4" applyFont="1"/>
    <xf numFmtId="0" fontId="11" fillId="0" borderId="1" xfId="4" applyFont="1" applyFill="1" applyBorder="1" applyAlignment="1">
      <alignment horizontal="left" vertical="center" wrapText="1"/>
    </xf>
    <xf numFmtId="164" fontId="11" fillId="0" borderId="1" xfId="4" applyNumberFormat="1" applyFont="1" applyFill="1" applyBorder="1" applyAlignment="1">
      <alignment horizontal="center" vertical="center" shrinkToFit="1"/>
    </xf>
    <xf numFmtId="0" fontId="8" fillId="4" borderId="0" xfId="4" applyFont="1" applyFill="1" applyBorder="1" applyAlignment="1">
      <alignment horizontal="left" wrapText="1"/>
    </xf>
    <xf numFmtId="0" fontId="8" fillId="0" borderId="0" xfId="4" applyFont="1" applyBorder="1"/>
    <xf numFmtId="0" fontId="9" fillId="0" borderId="0" xfId="4" applyFont="1" applyBorder="1"/>
    <xf numFmtId="0" fontId="18" fillId="0" borderId="0" xfId="4" applyFont="1" applyBorder="1"/>
    <xf numFmtId="0" fontId="20" fillId="0" borderId="0" xfId="4" applyFont="1" applyBorder="1"/>
    <xf numFmtId="0" fontId="8" fillId="4" borderId="0" xfId="4" applyFont="1" applyFill="1" applyBorder="1" applyAlignment="1">
      <alignment wrapText="1"/>
    </xf>
    <xf numFmtId="0" fontId="21" fillId="4" borderId="0" xfId="4" applyFont="1" applyFill="1" applyBorder="1" applyAlignment="1">
      <alignment wrapText="1"/>
    </xf>
    <xf numFmtId="0" fontId="8" fillId="5" borderId="0" xfId="4" applyFont="1" applyFill="1" applyBorder="1" applyAlignment="1">
      <alignment horizontal="left" wrapText="1"/>
    </xf>
    <xf numFmtId="0" fontId="8" fillId="0" borderId="0" xfId="4" applyFont="1" applyBorder="1" applyAlignment="1">
      <alignment vertical="top"/>
    </xf>
    <xf numFmtId="0" fontId="18" fillId="0" borderId="0" xfId="4" applyFont="1" applyBorder="1" applyAlignment="1">
      <alignment vertical="top"/>
    </xf>
    <xf numFmtId="0" fontId="18" fillId="6" borderId="0" xfId="4" applyFont="1" applyFill="1" applyBorder="1"/>
    <xf numFmtId="0" fontId="8" fillId="5" borderId="0" xfId="4" applyFont="1" applyFill="1" applyBorder="1" applyAlignment="1">
      <alignment horizontal="justify" vertical="top" wrapText="1"/>
    </xf>
    <xf numFmtId="164" fontId="10" fillId="0" borderId="1" xfId="4" applyNumberFormat="1" applyFont="1" applyFill="1" applyBorder="1" applyAlignment="1">
      <alignment horizontal="center" vertical="center"/>
    </xf>
    <xf numFmtId="164" fontId="17" fillId="0" borderId="1" xfId="4" applyNumberFormat="1" applyFont="1" applyFill="1" applyBorder="1" applyAlignment="1">
      <alignment horizontal="center" vertical="center"/>
    </xf>
    <xf numFmtId="0" fontId="8" fillId="2" borderId="0" xfId="4" applyFont="1" applyFill="1" applyAlignment="1"/>
    <xf numFmtId="164" fontId="8" fillId="0" borderId="0" xfId="4" applyNumberFormat="1" applyFont="1"/>
    <xf numFmtId="164" fontId="11" fillId="0" borderId="1" xfId="4" applyNumberFormat="1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justify" vertical="center" wrapText="1"/>
    </xf>
    <xf numFmtId="164" fontId="11" fillId="0" borderId="1" xfId="4" applyNumberFormat="1" applyFont="1" applyFill="1" applyBorder="1" applyAlignment="1">
      <alignment horizontal="justify" vertical="center" wrapText="1" shrinkToFit="1"/>
    </xf>
    <xf numFmtId="164" fontId="11" fillId="2" borderId="1" xfId="4" applyNumberFormat="1" applyFont="1" applyFill="1" applyBorder="1" applyAlignment="1">
      <alignment horizontal="justify" vertical="center" wrapText="1" shrinkToFit="1"/>
    </xf>
    <xf numFmtId="0" fontId="13" fillId="0" borderId="0" xfId="4" applyFont="1" applyAlignment="1">
      <alignment horizontal="left" wrapText="1"/>
    </xf>
    <xf numFmtId="0" fontId="13" fillId="0" borderId="0" xfId="4" applyFont="1" applyAlignment="1">
      <alignment horizontal="left" vertical="center" wrapText="1"/>
    </xf>
    <xf numFmtId="0" fontId="13" fillId="0" borderId="0" xfId="4" applyFont="1" applyAlignment="1">
      <alignment horizontal="left" vertical="top" wrapText="1"/>
    </xf>
    <xf numFmtId="0" fontId="10" fillId="0" borderId="4" xfId="4" applyFont="1" applyFill="1" applyBorder="1" applyAlignment="1">
      <alignment horizontal="center"/>
    </xf>
    <xf numFmtId="0" fontId="10" fillId="0" borderId="5" xfId="4" applyFont="1" applyFill="1" applyBorder="1" applyAlignment="1">
      <alignment horizontal="center"/>
    </xf>
    <xf numFmtId="0" fontId="11" fillId="0" borderId="0" xfId="4" applyFont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horizontal="center" vertical="center" wrapText="1"/>
    </xf>
    <xf numFmtId="0" fontId="10" fillId="3" borderId="7" xfId="4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left" vertical="center" wrapText="1"/>
    </xf>
    <xf numFmtId="0" fontId="7" fillId="2" borderId="0" xfId="4" applyFont="1" applyFill="1" applyBorder="1" applyAlignment="1">
      <alignment horizontal="center" vertical="top" wrapText="1"/>
    </xf>
    <xf numFmtId="0" fontId="12" fillId="3" borderId="1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 wrapText="1"/>
    </xf>
  </cellXfs>
  <cellStyles count="7">
    <cellStyle name="xl45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2" defaultPivotStyle="PivotStyleLight16"/>
  <colors>
    <mruColors>
      <color rgb="FF66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7"/>
  <sheetViews>
    <sheetView tabSelected="1" view="pageBreakPreview" zoomScale="85" zoomScaleNormal="44" zoomScaleSheetLayoutView="8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J8" sqref="J8"/>
    </sheetView>
  </sheetViews>
  <sheetFormatPr defaultRowHeight="11.25" x14ac:dyDescent="0.2"/>
  <cols>
    <col min="1" max="1" width="22" style="3" customWidth="1"/>
    <col min="2" max="2" width="54.1640625" style="41" customWidth="1"/>
    <col min="3" max="3" width="19.5" style="41" customWidth="1"/>
    <col min="4" max="4" width="20.5" style="41" customWidth="1"/>
    <col min="5" max="5" width="18.6640625" style="41" customWidth="1"/>
    <col min="6" max="6" width="21.33203125" style="41" customWidth="1"/>
    <col min="7" max="7" width="22.1640625" style="42" customWidth="1"/>
    <col min="8" max="8" width="88.6640625" style="3" customWidth="1"/>
    <col min="9" max="9" width="84" style="3" customWidth="1"/>
    <col min="10" max="10" width="17.1640625" style="3" customWidth="1"/>
    <col min="11" max="11" width="144" style="3" customWidth="1"/>
    <col min="12" max="12" width="14.33203125" style="3" customWidth="1"/>
    <col min="13" max="13" width="12.5" style="3" customWidth="1"/>
    <col min="14" max="16" width="9.33203125" style="3"/>
    <col min="17" max="17" width="16.33203125" style="3" customWidth="1"/>
    <col min="18" max="258" width="9.33203125" style="3"/>
    <col min="259" max="259" width="22" style="3" customWidth="1"/>
    <col min="260" max="260" width="62.6640625" style="3" customWidth="1"/>
    <col min="261" max="261" width="23.6640625" style="3" customWidth="1"/>
    <col min="262" max="262" width="18.6640625" style="3" customWidth="1"/>
    <col min="263" max="263" width="16.83203125" style="3" customWidth="1"/>
    <col min="264" max="264" width="19.6640625" style="3" customWidth="1"/>
    <col min="265" max="265" width="25" style="3" customWidth="1"/>
    <col min="266" max="266" width="17.1640625" style="3" customWidth="1"/>
    <col min="267" max="267" width="20" style="3" customWidth="1"/>
    <col min="268" max="268" width="14.33203125" style="3" customWidth="1"/>
    <col min="269" max="269" width="12.5" style="3" customWidth="1"/>
    <col min="270" max="272" width="9.33203125" style="3"/>
    <col min="273" max="273" width="16.33203125" style="3" customWidth="1"/>
    <col min="274" max="514" width="9.33203125" style="3"/>
    <col min="515" max="515" width="22" style="3" customWidth="1"/>
    <col min="516" max="516" width="62.6640625" style="3" customWidth="1"/>
    <col min="517" max="517" width="23.6640625" style="3" customWidth="1"/>
    <col min="518" max="518" width="18.6640625" style="3" customWidth="1"/>
    <col min="519" max="519" width="16.83203125" style="3" customWidth="1"/>
    <col min="520" max="520" width="19.6640625" style="3" customWidth="1"/>
    <col min="521" max="521" width="25" style="3" customWidth="1"/>
    <col min="522" max="522" width="17.1640625" style="3" customWidth="1"/>
    <col min="523" max="523" width="20" style="3" customWidth="1"/>
    <col min="524" max="524" width="14.33203125" style="3" customWidth="1"/>
    <col min="525" max="525" width="12.5" style="3" customWidth="1"/>
    <col min="526" max="528" width="9.33203125" style="3"/>
    <col min="529" max="529" width="16.33203125" style="3" customWidth="1"/>
    <col min="530" max="770" width="9.33203125" style="3"/>
    <col min="771" max="771" width="22" style="3" customWidth="1"/>
    <col min="772" max="772" width="62.6640625" style="3" customWidth="1"/>
    <col min="773" max="773" width="23.6640625" style="3" customWidth="1"/>
    <col min="774" max="774" width="18.6640625" style="3" customWidth="1"/>
    <col min="775" max="775" width="16.83203125" style="3" customWidth="1"/>
    <col min="776" max="776" width="19.6640625" style="3" customWidth="1"/>
    <col min="777" max="777" width="25" style="3" customWidth="1"/>
    <col min="778" max="778" width="17.1640625" style="3" customWidth="1"/>
    <col min="779" max="779" width="20" style="3" customWidth="1"/>
    <col min="780" max="780" width="14.33203125" style="3" customWidth="1"/>
    <col min="781" max="781" width="12.5" style="3" customWidth="1"/>
    <col min="782" max="784" width="9.33203125" style="3"/>
    <col min="785" max="785" width="16.33203125" style="3" customWidth="1"/>
    <col min="786" max="1026" width="9.33203125" style="3"/>
    <col min="1027" max="1027" width="22" style="3" customWidth="1"/>
    <col min="1028" max="1028" width="62.6640625" style="3" customWidth="1"/>
    <col min="1029" max="1029" width="23.6640625" style="3" customWidth="1"/>
    <col min="1030" max="1030" width="18.6640625" style="3" customWidth="1"/>
    <col min="1031" max="1031" width="16.83203125" style="3" customWidth="1"/>
    <col min="1032" max="1032" width="19.6640625" style="3" customWidth="1"/>
    <col min="1033" max="1033" width="25" style="3" customWidth="1"/>
    <col min="1034" max="1034" width="17.1640625" style="3" customWidth="1"/>
    <col min="1035" max="1035" width="20" style="3" customWidth="1"/>
    <col min="1036" max="1036" width="14.33203125" style="3" customWidth="1"/>
    <col min="1037" max="1037" width="12.5" style="3" customWidth="1"/>
    <col min="1038" max="1040" width="9.33203125" style="3"/>
    <col min="1041" max="1041" width="16.33203125" style="3" customWidth="1"/>
    <col min="1042" max="1282" width="9.33203125" style="3"/>
    <col min="1283" max="1283" width="22" style="3" customWidth="1"/>
    <col min="1284" max="1284" width="62.6640625" style="3" customWidth="1"/>
    <col min="1285" max="1285" width="23.6640625" style="3" customWidth="1"/>
    <col min="1286" max="1286" width="18.6640625" style="3" customWidth="1"/>
    <col min="1287" max="1287" width="16.83203125" style="3" customWidth="1"/>
    <col min="1288" max="1288" width="19.6640625" style="3" customWidth="1"/>
    <col min="1289" max="1289" width="25" style="3" customWidth="1"/>
    <col min="1290" max="1290" width="17.1640625" style="3" customWidth="1"/>
    <col min="1291" max="1291" width="20" style="3" customWidth="1"/>
    <col min="1292" max="1292" width="14.33203125" style="3" customWidth="1"/>
    <col min="1293" max="1293" width="12.5" style="3" customWidth="1"/>
    <col min="1294" max="1296" width="9.33203125" style="3"/>
    <col min="1297" max="1297" width="16.33203125" style="3" customWidth="1"/>
    <col min="1298" max="1538" width="9.33203125" style="3"/>
    <col min="1539" max="1539" width="22" style="3" customWidth="1"/>
    <col min="1540" max="1540" width="62.6640625" style="3" customWidth="1"/>
    <col min="1541" max="1541" width="23.6640625" style="3" customWidth="1"/>
    <col min="1542" max="1542" width="18.6640625" style="3" customWidth="1"/>
    <col min="1543" max="1543" width="16.83203125" style="3" customWidth="1"/>
    <col min="1544" max="1544" width="19.6640625" style="3" customWidth="1"/>
    <col min="1545" max="1545" width="25" style="3" customWidth="1"/>
    <col min="1546" max="1546" width="17.1640625" style="3" customWidth="1"/>
    <col min="1547" max="1547" width="20" style="3" customWidth="1"/>
    <col min="1548" max="1548" width="14.33203125" style="3" customWidth="1"/>
    <col min="1549" max="1549" width="12.5" style="3" customWidth="1"/>
    <col min="1550" max="1552" width="9.33203125" style="3"/>
    <col min="1553" max="1553" width="16.33203125" style="3" customWidth="1"/>
    <col min="1554" max="1794" width="9.33203125" style="3"/>
    <col min="1795" max="1795" width="22" style="3" customWidth="1"/>
    <col min="1796" max="1796" width="62.6640625" style="3" customWidth="1"/>
    <col min="1797" max="1797" width="23.6640625" style="3" customWidth="1"/>
    <col min="1798" max="1798" width="18.6640625" style="3" customWidth="1"/>
    <col min="1799" max="1799" width="16.83203125" style="3" customWidth="1"/>
    <col min="1800" max="1800" width="19.6640625" style="3" customWidth="1"/>
    <col min="1801" max="1801" width="25" style="3" customWidth="1"/>
    <col min="1802" max="1802" width="17.1640625" style="3" customWidth="1"/>
    <col min="1803" max="1803" width="20" style="3" customWidth="1"/>
    <col min="1804" max="1804" width="14.33203125" style="3" customWidth="1"/>
    <col min="1805" max="1805" width="12.5" style="3" customWidth="1"/>
    <col min="1806" max="1808" width="9.33203125" style="3"/>
    <col min="1809" max="1809" width="16.33203125" style="3" customWidth="1"/>
    <col min="1810" max="2050" width="9.33203125" style="3"/>
    <col min="2051" max="2051" width="22" style="3" customWidth="1"/>
    <col min="2052" max="2052" width="62.6640625" style="3" customWidth="1"/>
    <col min="2053" max="2053" width="23.6640625" style="3" customWidth="1"/>
    <col min="2054" max="2054" width="18.6640625" style="3" customWidth="1"/>
    <col min="2055" max="2055" width="16.83203125" style="3" customWidth="1"/>
    <col min="2056" max="2056" width="19.6640625" style="3" customWidth="1"/>
    <col min="2057" max="2057" width="25" style="3" customWidth="1"/>
    <col min="2058" max="2058" width="17.1640625" style="3" customWidth="1"/>
    <col min="2059" max="2059" width="20" style="3" customWidth="1"/>
    <col min="2060" max="2060" width="14.33203125" style="3" customWidth="1"/>
    <col min="2061" max="2061" width="12.5" style="3" customWidth="1"/>
    <col min="2062" max="2064" width="9.33203125" style="3"/>
    <col min="2065" max="2065" width="16.33203125" style="3" customWidth="1"/>
    <col min="2066" max="2306" width="9.33203125" style="3"/>
    <col min="2307" max="2307" width="22" style="3" customWidth="1"/>
    <col min="2308" max="2308" width="62.6640625" style="3" customWidth="1"/>
    <col min="2309" max="2309" width="23.6640625" style="3" customWidth="1"/>
    <col min="2310" max="2310" width="18.6640625" style="3" customWidth="1"/>
    <col min="2311" max="2311" width="16.83203125" style="3" customWidth="1"/>
    <col min="2312" max="2312" width="19.6640625" style="3" customWidth="1"/>
    <col min="2313" max="2313" width="25" style="3" customWidth="1"/>
    <col min="2314" max="2314" width="17.1640625" style="3" customWidth="1"/>
    <col min="2315" max="2315" width="20" style="3" customWidth="1"/>
    <col min="2316" max="2316" width="14.33203125" style="3" customWidth="1"/>
    <col min="2317" max="2317" width="12.5" style="3" customWidth="1"/>
    <col min="2318" max="2320" width="9.33203125" style="3"/>
    <col min="2321" max="2321" width="16.33203125" style="3" customWidth="1"/>
    <col min="2322" max="2562" width="9.33203125" style="3"/>
    <col min="2563" max="2563" width="22" style="3" customWidth="1"/>
    <col min="2564" max="2564" width="62.6640625" style="3" customWidth="1"/>
    <col min="2565" max="2565" width="23.6640625" style="3" customWidth="1"/>
    <col min="2566" max="2566" width="18.6640625" style="3" customWidth="1"/>
    <col min="2567" max="2567" width="16.83203125" style="3" customWidth="1"/>
    <col min="2568" max="2568" width="19.6640625" style="3" customWidth="1"/>
    <col min="2569" max="2569" width="25" style="3" customWidth="1"/>
    <col min="2570" max="2570" width="17.1640625" style="3" customWidth="1"/>
    <col min="2571" max="2571" width="20" style="3" customWidth="1"/>
    <col min="2572" max="2572" width="14.33203125" style="3" customWidth="1"/>
    <col min="2573" max="2573" width="12.5" style="3" customWidth="1"/>
    <col min="2574" max="2576" width="9.33203125" style="3"/>
    <col min="2577" max="2577" width="16.33203125" style="3" customWidth="1"/>
    <col min="2578" max="2818" width="9.33203125" style="3"/>
    <col min="2819" max="2819" width="22" style="3" customWidth="1"/>
    <col min="2820" max="2820" width="62.6640625" style="3" customWidth="1"/>
    <col min="2821" max="2821" width="23.6640625" style="3" customWidth="1"/>
    <col min="2822" max="2822" width="18.6640625" style="3" customWidth="1"/>
    <col min="2823" max="2823" width="16.83203125" style="3" customWidth="1"/>
    <col min="2824" max="2824" width="19.6640625" style="3" customWidth="1"/>
    <col min="2825" max="2825" width="25" style="3" customWidth="1"/>
    <col min="2826" max="2826" width="17.1640625" style="3" customWidth="1"/>
    <col min="2827" max="2827" width="20" style="3" customWidth="1"/>
    <col min="2828" max="2828" width="14.33203125" style="3" customWidth="1"/>
    <col min="2829" max="2829" width="12.5" style="3" customWidth="1"/>
    <col min="2830" max="2832" width="9.33203125" style="3"/>
    <col min="2833" max="2833" width="16.33203125" style="3" customWidth="1"/>
    <col min="2834" max="3074" width="9.33203125" style="3"/>
    <col min="3075" max="3075" width="22" style="3" customWidth="1"/>
    <col min="3076" max="3076" width="62.6640625" style="3" customWidth="1"/>
    <col min="3077" max="3077" width="23.6640625" style="3" customWidth="1"/>
    <col min="3078" max="3078" width="18.6640625" style="3" customWidth="1"/>
    <col min="3079" max="3079" width="16.83203125" style="3" customWidth="1"/>
    <col min="3080" max="3080" width="19.6640625" style="3" customWidth="1"/>
    <col min="3081" max="3081" width="25" style="3" customWidth="1"/>
    <col min="3082" max="3082" width="17.1640625" style="3" customWidth="1"/>
    <col min="3083" max="3083" width="20" style="3" customWidth="1"/>
    <col min="3084" max="3084" width="14.33203125" style="3" customWidth="1"/>
    <col min="3085" max="3085" width="12.5" style="3" customWidth="1"/>
    <col min="3086" max="3088" width="9.33203125" style="3"/>
    <col min="3089" max="3089" width="16.33203125" style="3" customWidth="1"/>
    <col min="3090" max="3330" width="9.33203125" style="3"/>
    <col min="3331" max="3331" width="22" style="3" customWidth="1"/>
    <col min="3332" max="3332" width="62.6640625" style="3" customWidth="1"/>
    <col min="3333" max="3333" width="23.6640625" style="3" customWidth="1"/>
    <col min="3334" max="3334" width="18.6640625" style="3" customWidth="1"/>
    <col min="3335" max="3335" width="16.83203125" style="3" customWidth="1"/>
    <col min="3336" max="3336" width="19.6640625" style="3" customWidth="1"/>
    <col min="3337" max="3337" width="25" style="3" customWidth="1"/>
    <col min="3338" max="3338" width="17.1640625" style="3" customWidth="1"/>
    <col min="3339" max="3339" width="20" style="3" customWidth="1"/>
    <col min="3340" max="3340" width="14.33203125" style="3" customWidth="1"/>
    <col min="3341" max="3341" width="12.5" style="3" customWidth="1"/>
    <col min="3342" max="3344" width="9.33203125" style="3"/>
    <col min="3345" max="3345" width="16.33203125" style="3" customWidth="1"/>
    <col min="3346" max="3586" width="9.33203125" style="3"/>
    <col min="3587" max="3587" width="22" style="3" customWidth="1"/>
    <col min="3588" max="3588" width="62.6640625" style="3" customWidth="1"/>
    <col min="3589" max="3589" width="23.6640625" style="3" customWidth="1"/>
    <col min="3590" max="3590" width="18.6640625" style="3" customWidth="1"/>
    <col min="3591" max="3591" width="16.83203125" style="3" customWidth="1"/>
    <col min="3592" max="3592" width="19.6640625" style="3" customWidth="1"/>
    <col min="3593" max="3593" width="25" style="3" customWidth="1"/>
    <col min="3594" max="3594" width="17.1640625" style="3" customWidth="1"/>
    <col min="3595" max="3595" width="20" style="3" customWidth="1"/>
    <col min="3596" max="3596" width="14.33203125" style="3" customWidth="1"/>
    <col min="3597" max="3597" width="12.5" style="3" customWidth="1"/>
    <col min="3598" max="3600" width="9.33203125" style="3"/>
    <col min="3601" max="3601" width="16.33203125" style="3" customWidth="1"/>
    <col min="3602" max="3842" width="9.33203125" style="3"/>
    <col min="3843" max="3843" width="22" style="3" customWidth="1"/>
    <col min="3844" max="3844" width="62.6640625" style="3" customWidth="1"/>
    <col min="3845" max="3845" width="23.6640625" style="3" customWidth="1"/>
    <col min="3846" max="3846" width="18.6640625" style="3" customWidth="1"/>
    <col min="3847" max="3847" width="16.83203125" style="3" customWidth="1"/>
    <col min="3848" max="3848" width="19.6640625" style="3" customWidth="1"/>
    <col min="3849" max="3849" width="25" style="3" customWidth="1"/>
    <col min="3850" max="3850" width="17.1640625" style="3" customWidth="1"/>
    <col min="3851" max="3851" width="20" style="3" customWidth="1"/>
    <col min="3852" max="3852" width="14.33203125" style="3" customWidth="1"/>
    <col min="3853" max="3853" width="12.5" style="3" customWidth="1"/>
    <col min="3854" max="3856" width="9.33203125" style="3"/>
    <col min="3857" max="3857" width="16.33203125" style="3" customWidth="1"/>
    <col min="3858" max="4098" width="9.33203125" style="3"/>
    <col min="4099" max="4099" width="22" style="3" customWidth="1"/>
    <col min="4100" max="4100" width="62.6640625" style="3" customWidth="1"/>
    <col min="4101" max="4101" width="23.6640625" style="3" customWidth="1"/>
    <col min="4102" max="4102" width="18.6640625" style="3" customWidth="1"/>
    <col min="4103" max="4103" width="16.83203125" style="3" customWidth="1"/>
    <col min="4104" max="4104" width="19.6640625" style="3" customWidth="1"/>
    <col min="4105" max="4105" width="25" style="3" customWidth="1"/>
    <col min="4106" max="4106" width="17.1640625" style="3" customWidth="1"/>
    <col min="4107" max="4107" width="20" style="3" customWidth="1"/>
    <col min="4108" max="4108" width="14.33203125" style="3" customWidth="1"/>
    <col min="4109" max="4109" width="12.5" style="3" customWidth="1"/>
    <col min="4110" max="4112" width="9.33203125" style="3"/>
    <col min="4113" max="4113" width="16.33203125" style="3" customWidth="1"/>
    <col min="4114" max="4354" width="9.33203125" style="3"/>
    <col min="4355" max="4355" width="22" style="3" customWidth="1"/>
    <col min="4356" max="4356" width="62.6640625" style="3" customWidth="1"/>
    <col min="4357" max="4357" width="23.6640625" style="3" customWidth="1"/>
    <col min="4358" max="4358" width="18.6640625" style="3" customWidth="1"/>
    <col min="4359" max="4359" width="16.83203125" style="3" customWidth="1"/>
    <col min="4360" max="4360" width="19.6640625" style="3" customWidth="1"/>
    <col min="4361" max="4361" width="25" style="3" customWidth="1"/>
    <col min="4362" max="4362" width="17.1640625" style="3" customWidth="1"/>
    <col min="4363" max="4363" width="20" style="3" customWidth="1"/>
    <col min="4364" max="4364" width="14.33203125" style="3" customWidth="1"/>
    <col min="4365" max="4365" width="12.5" style="3" customWidth="1"/>
    <col min="4366" max="4368" width="9.33203125" style="3"/>
    <col min="4369" max="4369" width="16.33203125" style="3" customWidth="1"/>
    <col min="4370" max="4610" width="9.33203125" style="3"/>
    <col min="4611" max="4611" width="22" style="3" customWidth="1"/>
    <col min="4612" max="4612" width="62.6640625" style="3" customWidth="1"/>
    <col min="4613" max="4613" width="23.6640625" style="3" customWidth="1"/>
    <col min="4614" max="4614" width="18.6640625" style="3" customWidth="1"/>
    <col min="4615" max="4615" width="16.83203125" style="3" customWidth="1"/>
    <col min="4616" max="4616" width="19.6640625" style="3" customWidth="1"/>
    <col min="4617" max="4617" width="25" style="3" customWidth="1"/>
    <col min="4618" max="4618" width="17.1640625" style="3" customWidth="1"/>
    <col min="4619" max="4619" width="20" style="3" customWidth="1"/>
    <col min="4620" max="4620" width="14.33203125" style="3" customWidth="1"/>
    <col min="4621" max="4621" width="12.5" style="3" customWidth="1"/>
    <col min="4622" max="4624" width="9.33203125" style="3"/>
    <col min="4625" max="4625" width="16.33203125" style="3" customWidth="1"/>
    <col min="4626" max="4866" width="9.33203125" style="3"/>
    <col min="4867" max="4867" width="22" style="3" customWidth="1"/>
    <col min="4868" max="4868" width="62.6640625" style="3" customWidth="1"/>
    <col min="4869" max="4869" width="23.6640625" style="3" customWidth="1"/>
    <col min="4870" max="4870" width="18.6640625" style="3" customWidth="1"/>
    <col min="4871" max="4871" width="16.83203125" style="3" customWidth="1"/>
    <col min="4872" max="4872" width="19.6640625" style="3" customWidth="1"/>
    <col min="4873" max="4873" width="25" style="3" customWidth="1"/>
    <col min="4874" max="4874" width="17.1640625" style="3" customWidth="1"/>
    <col min="4875" max="4875" width="20" style="3" customWidth="1"/>
    <col min="4876" max="4876" width="14.33203125" style="3" customWidth="1"/>
    <col min="4877" max="4877" width="12.5" style="3" customWidth="1"/>
    <col min="4878" max="4880" width="9.33203125" style="3"/>
    <col min="4881" max="4881" width="16.33203125" style="3" customWidth="1"/>
    <col min="4882" max="5122" width="9.33203125" style="3"/>
    <col min="5123" max="5123" width="22" style="3" customWidth="1"/>
    <col min="5124" max="5124" width="62.6640625" style="3" customWidth="1"/>
    <col min="5125" max="5125" width="23.6640625" style="3" customWidth="1"/>
    <col min="5126" max="5126" width="18.6640625" style="3" customWidth="1"/>
    <col min="5127" max="5127" width="16.83203125" style="3" customWidth="1"/>
    <col min="5128" max="5128" width="19.6640625" style="3" customWidth="1"/>
    <col min="5129" max="5129" width="25" style="3" customWidth="1"/>
    <col min="5130" max="5130" width="17.1640625" style="3" customWidth="1"/>
    <col min="5131" max="5131" width="20" style="3" customWidth="1"/>
    <col min="5132" max="5132" width="14.33203125" style="3" customWidth="1"/>
    <col min="5133" max="5133" width="12.5" style="3" customWidth="1"/>
    <col min="5134" max="5136" width="9.33203125" style="3"/>
    <col min="5137" max="5137" width="16.33203125" style="3" customWidth="1"/>
    <col min="5138" max="5378" width="9.33203125" style="3"/>
    <col min="5379" max="5379" width="22" style="3" customWidth="1"/>
    <col min="5380" max="5380" width="62.6640625" style="3" customWidth="1"/>
    <col min="5381" max="5381" width="23.6640625" style="3" customWidth="1"/>
    <col min="5382" max="5382" width="18.6640625" style="3" customWidth="1"/>
    <col min="5383" max="5383" width="16.83203125" style="3" customWidth="1"/>
    <col min="5384" max="5384" width="19.6640625" style="3" customWidth="1"/>
    <col min="5385" max="5385" width="25" style="3" customWidth="1"/>
    <col min="5386" max="5386" width="17.1640625" style="3" customWidth="1"/>
    <col min="5387" max="5387" width="20" style="3" customWidth="1"/>
    <col min="5388" max="5388" width="14.33203125" style="3" customWidth="1"/>
    <col min="5389" max="5389" width="12.5" style="3" customWidth="1"/>
    <col min="5390" max="5392" width="9.33203125" style="3"/>
    <col min="5393" max="5393" width="16.33203125" style="3" customWidth="1"/>
    <col min="5394" max="5634" width="9.33203125" style="3"/>
    <col min="5635" max="5635" width="22" style="3" customWidth="1"/>
    <col min="5636" max="5636" width="62.6640625" style="3" customWidth="1"/>
    <col min="5637" max="5637" width="23.6640625" style="3" customWidth="1"/>
    <col min="5638" max="5638" width="18.6640625" style="3" customWidth="1"/>
    <col min="5639" max="5639" width="16.83203125" style="3" customWidth="1"/>
    <col min="5640" max="5640" width="19.6640625" style="3" customWidth="1"/>
    <col min="5641" max="5641" width="25" style="3" customWidth="1"/>
    <col min="5642" max="5642" width="17.1640625" style="3" customWidth="1"/>
    <col min="5643" max="5643" width="20" style="3" customWidth="1"/>
    <col min="5644" max="5644" width="14.33203125" style="3" customWidth="1"/>
    <col min="5645" max="5645" width="12.5" style="3" customWidth="1"/>
    <col min="5646" max="5648" width="9.33203125" style="3"/>
    <col min="5649" max="5649" width="16.33203125" style="3" customWidth="1"/>
    <col min="5650" max="5890" width="9.33203125" style="3"/>
    <col min="5891" max="5891" width="22" style="3" customWidth="1"/>
    <col min="5892" max="5892" width="62.6640625" style="3" customWidth="1"/>
    <col min="5893" max="5893" width="23.6640625" style="3" customWidth="1"/>
    <col min="5894" max="5894" width="18.6640625" style="3" customWidth="1"/>
    <col min="5895" max="5895" width="16.83203125" style="3" customWidth="1"/>
    <col min="5896" max="5896" width="19.6640625" style="3" customWidth="1"/>
    <col min="5897" max="5897" width="25" style="3" customWidth="1"/>
    <col min="5898" max="5898" width="17.1640625" style="3" customWidth="1"/>
    <col min="5899" max="5899" width="20" style="3" customWidth="1"/>
    <col min="5900" max="5900" width="14.33203125" style="3" customWidth="1"/>
    <col min="5901" max="5901" width="12.5" style="3" customWidth="1"/>
    <col min="5902" max="5904" width="9.33203125" style="3"/>
    <col min="5905" max="5905" width="16.33203125" style="3" customWidth="1"/>
    <col min="5906" max="6146" width="9.33203125" style="3"/>
    <col min="6147" max="6147" width="22" style="3" customWidth="1"/>
    <col min="6148" max="6148" width="62.6640625" style="3" customWidth="1"/>
    <col min="6149" max="6149" width="23.6640625" style="3" customWidth="1"/>
    <col min="6150" max="6150" width="18.6640625" style="3" customWidth="1"/>
    <col min="6151" max="6151" width="16.83203125" style="3" customWidth="1"/>
    <col min="6152" max="6152" width="19.6640625" style="3" customWidth="1"/>
    <col min="6153" max="6153" width="25" style="3" customWidth="1"/>
    <col min="6154" max="6154" width="17.1640625" style="3" customWidth="1"/>
    <col min="6155" max="6155" width="20" style="3" customWidth="1"/>
    <col min="6156" max="6156" width="14.33203125" style="3" customWidth="1"/>
    <col min="6157" max="6157" width="12.5" style="3" customWidth="1"/>
    <col min="6158" max="6160" width="9.33203125" style="3"/>
    <col min="6161" max="6161" width="16.33203125" style="3" customWidth="1"/>
    <col min="6162" max="6402" width="9.33203125" style="3"/>
    <col min="6403" max="6403" width="22" style="3" customWidth="1"/>
    <col min="6404" max="6404" width="62.6640625" style="3" customWidth="1"/>
    <col min="6405" max="6405" width="23.6640625" style="3" customWidth="1"/>
    <col min="6406" max="6406" width="18.6640625" style="3" customWidth="1"/>
    <col min="6407" max="6407" width="16.83203125" style="3" customWidth="1"/>
    <col min="6408" max="6408" width="19.6640625" style="3" customWidth="1"/>
    <col min="6409" max="6409" width="25" style="3" customWidth="1"/>
    <col min="6410" max="6410" width="17.1640625" style="3" customWidth="1"/>
    <col min="6411" max="6411" width="20" style="3" customWidth="1"/>
    <col min="6412" max="6412" width="14.33203125" style="3" customWidth="1"/>
    <col min="6413" max="6413" width="12.5" style="3" customWidth="1"/>
    <col min="6414" max="6416" width="9.33203125" style="3"/>
    <col min="6417" max="6417" width="16.33203125" style="3" customWidth="1"/>
    <col min="6418" max="6658" width="9.33203125" style="3"/>
    <col min="6659" max="6659" width="22" style="3" customWidth="1"/>
    <col min="6660" max="6660" width="62.6640625" style="3" customWidth="1"/>
    <col min="6661" max="6661" width="23.6640625" style="3" customWidth="1"/>
    <col min="6662" max="6662" width="18.6640625" style="3" customWidth="1"/>
    <col min="6663" max="6663" width="16.83203125" style="3" customWidth="1"/>
    <col min="6664" max="6664" width="19.6640625" style="3" customWidth="1"/>
    <col min="6665" max="6665" width="25" style="3" customWidth="1"/>
    <col min="6666" max="6666" width="17.1640625" style="3" customWidth="1"/>
    <col min="6667" max="6667" width="20" style="3" customWidth="1"/>
    <col min="6668" max="6668" width="14.33203125" style="3" customWidth="1"/>
    <col min="6669" max="6669" width="12.5" style="3" customWidth="1"/>
    <col min="6670" max="6672" width="9.33203125" style="3"/>
    <col min="6673" max="6673" width="16.33203125" style="3" customWidth="1"/>
    <col min="6674" max="6914" width="9.33203125" style="3"/>
    <col min="6915" max="6915" width="22" style="3" customWidth="1"/>
    <col min="6916" max="6916" width="62.6640625" style="3" customWidth="1"/>
    <col min="6917" max="6917" width="23.6640625" style="3" customWidth="1"/>
    <col min="6918" max="6918" width="18.6640625" style="3" customWidth="1"/>
    <col min="6919" max="6919" width="16.83203125" style="3" customWidth="1"/>
    <col min="6920" max="6920" width="19.6640625" style="3" customWidth="1"/>
    <col min="6921" max="6921" width="25" style="3" customWidth="1"/>
    <col min="6922" max="6922" width="17.1640625" style="3" customWidth="1"/>
    <col min="6923" max="6923" width="20" style="3" customWidth="1"/>
    <col min="6924" max="6924" width="14.33203125" style="3" customWidth="1"/>
    <col min="6925" max="6925" width="12.5" style="3" customWidth="1"/>
    <col min="6926" max="6928" width="9.33203125" style="3"/>
    <col min="6929" max="6929" width="16.33203125" style="3" customWidth="1"/>
    <col min="6930" max="7170" width="9.33203125" style="3"/>
    <col min="7171" max="7171" width="22" style="3" customWidth="1"/>
    <col min="7172" max="7172" width="62.6640625" style="3" customWidth="1"/>
    <col min="7173" max="7173" width="23.6640625" style="3" customWidth="1"/>
    <col min="7174" max="7174" width="18.6640625" style="3" customWidth="1"/>
    <col min="7175" max="7175" width="16.83203125" style="3" customWidth="1"/>
    <col min="7176" max="7176" width="19.6640625" style="3" customWidth="1"/>
    <col min="7177" max="7177" width="25" style="3" customWidth="1"/>
    <col min="7178" max="7178" width="17.1640625" style="3" customWidth="1"/>
    <col min="7179" max="7179" width="20" style="3" customWidth="1"/>
    <col min="7180" max="7180" width="14.33203125" style="3" customWidth="1"/>
    <col min="7181" max="7181" width="12.5" style="3" customWidth="1"/>
    <col min="7182" max="7184" width="9.33203125" style="3"/>
    <col min="7185" max="7185" width="16.33203125" style="3" customWidth="1"/>
    <col min="7186" max="7426" width="9.33203125" style="3"/>
    <col min="7427" max="7427" width="22" style="3" customWidth="1"/>
    <col min="7428" max="7428" width="62.6640625" style="3" customWidth="1"/>
    <col min="7429" max="7429" width="23.6640625" style="3" customWidth="1"/>
    <col min="7430" max="7430" width="18.6640625" style="3" customWidth="1"/>
    <col min="7431" max="7431" width="16.83203125" style="3" customWidth="1"/>
    <col min="7432" max="7432" width="19.6640625" style="3" customWidth="1"/>
    <col min="7433" max="7433" width="25" style="3" customWidth="1"/>
    <col min="7434" max="7434" width="17.1640625" style="3" customWidth="1"/>
    <col min="7435" max="7435" width="20" style="3" customWidth="1"/>
    <col min="7436" max="7436" width="14.33203125" style="3" customWidth="1"/>
    <col min="7437" max="7437" width="12.5" style="3" customWidth="1"/>
    <col min="7438" max="7440" width="9.33203125" style="3"/>
    <col min="7441" max="7441" width="16.33203125" style="3" customWidth="1"/>
    <col min="7442" max="7682" width="9.33203125" style="3"/>
    <col min="7683" max="7683" width="22" style="3" customWidth="1"/>
    <col min="7684" max="7684" width="62.6640625" style="3" customWidth="1"/>
    <col min="7685" max="7685" width="23.6640625" style="3" customWidth="1"/>
    <col min="7686" max="7686" width="18.6640625" style="3" customWidth="1"/>
    <col min="7687" max="7687" width="16.83203125" style="3" customWidth="1"/>
    <col min="7688" max="7688" width="19.6640625" style="3" customWidth="1"/>
    <col min="7689" max="7689" width="25" style="3" customWidth="1"/>
    <col min="7690" max="7690" width="17.1640625" style="3" customWidth="1"/>
    <col min="7691" max="7691" width="20" style="3" customWidth="1"/>
    <col min="7692" max="7692" width="14.33203125" style="3" customWidth="1"/>
    <col min="7693" max="7693" width="12.5" style="3" customWidth="1"/>
    <col min="7694" max="7696" width="9.33203125" style="3"/>
    <col min="7697" max="7697" width="16.33203125" style="3" customWidth="1"/>
    <col min="7698" max="7938" width="9.33203125" style="3"/>
    <col min="7939" max="7939" width="22" style="3" customWidth="1"/>
    <col min="7940" max="7940" width="62.6640625" style="3" customWidth="1"/>
    <col min="7941" max="7941" width="23.6640625" style="3" customWidth="1"/>
    <col min="7942" max="7942" width="18.6640625" style="3" customWidth="1"/>
    <col min="7943" max="7943" width="16.83203125" style="3" customWidth="1"/>
    <col min="7944" max="7944" width="19.6640625" style="3" customWidth="1"/>
    <col min="7945" max="7945" width="25" style="3" customWidth="1"/>
    <col min="7946" max="7946" width="17.1640625" style="3" customWidth="1"/>
    <col min="7947" max="7947" width="20" style="3" customWidth="1"/>
    <col min="7948" max="7948" width="14.33203125" style="3" customWidth="1"/>
    <col min="7949" max="7949" width="12.5" style="3" customWidth="1"/>
    <col min="7950" max="7952" width="9.33203125" style="3"/>
    <col min="7953" max="7953" width="16.33203125" style="3" customWidth="1"/>
    <col min="7954" max="8194" width="9.33203125" style="3"/>
    <col min="8195" max="8195" width="22" style="3" customWidth="1"/>
    <col min="8196" max="8196" width="62.6640625" style="3" customWidth="1"/>
    <col min="8197" max="8197" width="23.6640625" style="3" customWidth="1"/>
    <col min="8198" max="8198" width="18.6640625" style="3" customWidth="1"/>
    <col min="8199" max="8199" width="16.83203125" style="3" customWidth="1"/>
    <col min="8200" max="8200" width="19.6640625" style="3" customWidth="1"/>
    <col min="8201" max="8201" width="25" style="3" customWidth="1"/>
    <col min="8202" max="8202" width="17.1640625" style="3" customWidth="1"/>
    <col min="8203" max="8203" width="20" style="3" customWidth="1"/>
    <col min="8204" max="8204" width="14.33203125" style="3" customWidth="1"/>
    <col min="8205" max="8205" width="12.5" style="3" customWidth="1"/>
    <col min="8206" max="8208" width="9.33203125" style="3"/>
    <col min="8209" max="8209" width="16.33203125" style="3" customWidth="1"/>
    <col min="8210" max="8450" width="9.33203125" style="3"/>
    <col min="8451" max="8451" width="22" style="3" customWidth="1"/>
    <col min="8452" max="8452" width="62.6640625" style="3" customWidth="1"/>
    <col min="8453" max="8453" width="23.6640625" style="3" customWidth="1"/>
    <col min="8454" max="8454" width="18.6640625" style="3" customWidth="1"/>
    <col min="8455" max="8455" width="16.83203125" style="3" customWidth="1"/>
    <col min="8456" max="8456" width="19.6640625" style="3" customWidth="1"/>
    <col min="8457" max="8457" width="25" style="3" customWidth="1"/>
    <col min="8458" max="8458" width="17.1640625" style="3" customWidth="1"/>
    <col min="8459" max="8459" width="20" style="3" customWidth="1"/>
    <col min="8460" max="8460" width="14.33203125" style="3" customWidth="1"/>
    <col min="8461" max="8461" width="12.5" style="3" customWidth="1"/>
    <col min="8462" max="8464" width="9.33203125" style="3"/>
    <col min="8465" max="8465" width="16.33203125" style="3" customWidth="1"/>
    <col min="8466" max="8706" width="9.33203125" style="3"/>
    <col min="8707" max="8707" width="22" style="3" customWidth="1"/>
    <col min="8708" max="8708" width="62.6640625" style="3" customWidth="1"/>
    <col min="8709" max="8709" width="23.6640625" style="3" customWidth="1"/>
    <col min="8710" max="8710" width="18.6640625" style="3" customWidth="1"/>
    <col min="8711" max="8711" width="16.83203125" style="3" customWidth="1"/>
    <col min="8712" max="8712" width="19.6640625" style="3" customWidth="1"/>
    <col min="8713" max="8713" width="25" style="3" customWidth="1"/>
    <col min="8714" max="8714" width="17.1640625" style="3" customWidth="1"/>
    <col min="8715" max="8715" width="20" style="3" customWidth="1"/>
    <col min="8716" max="8716" width="14.33203125" style="3" customWidth="1"/>
    <col min="8717" max="8717" width="12.5" style="3" customWidth="1"/>
    <col min="8718" max="8720" width="9.33203125" style="3"/>
    <col min="8721" max="8721" width="16.33203125" style="3" customWidth="1"/>
    <col min="8722" max="8962" width="9.33203125" style="3"/>
    <col min="8963" max="8963" width="22" style="3" customWidth="1"/>
    <col min="8964" max="8964" width="62.6640625" style="3" customWidth="1"/>
    <col min="8965" max="8965" width="23.6640625" style="3" customWidth="1"/>
    <col min="8966" max="8966" width="18.6640625" style="3" customWidth="1"/>
    <col min="8967" max="8967" width="16.83203125" style="3" customWidth="1"/>
    <col min="8968" max="8968" width="19.6640625" style="3" customWidth="1"/>
    <col min="8969" max="8969" width="25" style="3" customWidth="1"/>
    <col min="8970" max="8970" width="17.1640625" style="3" customWidth="1"/>
    <col min="8971" max="8971" width="20" style="3" customWidth="1"/>
    <col min="8972" max="8972" width="14.33203125" style="3" customWidth="1"/>
    <col min="8973" max="8973" width="12.5" style="3" customWidth="1"/>
    <col min="8974" max="8976" width="9.33203125" style="3"/>
    <col min="8977" max="8977" width="16.33203125" style="3" customWidth="1"/>
    <col min="8978" max="9218" width="9.33203125" style="3"/>
    <col min="9219" max="9219" width="22" style="3" customWidth="1"/>
    <col min="9220" max="9220" width="62.6640625" style="3" customWidth="1"/>
    <col min="9221" max="9221" width="23.6640625" style="3" customWidth="1"/>
    <col min="9222" max="9222" width="18.6640625" style="3" customWidth="1"/>
    <col min="9223" max="9223" width="16.83203125" style="3" customWidth="1"/>
    <col min="9224" max="9224" width="19.6640625" style="3" customWidth="1"/>
    <col min="9225" max="9225" width="25" style="3" customWidth="1"/>
    <col min="9226" max="9226" width="17.1640625" style="3" customWidth="1"/>
    <col min="9227" max="9227" width="20" style="3" customWidth="1"/>
    <col min="9228" max="9228" width="14.33203125" style="3" customWidth="1"/>
    <col min="9229" max="9229" width="12.5" style="3" customWidth="1"/>
    <col min="9230" max="9232" width="9.33203125" style="3"/>
    <col min="9233" max="9233" width="16.33203125" style="3" customWidth="1"/>
    <col min="9234" max="9474" width="9.33203125" style="3"/>
    <col min="9475" max="9475" width="22" style="3" customWidth="1"/>
    <col min="9476" max="9476" width="62.6640625" style="3" customWidth="1"/>
    <col min="9477" max="9477" width="23.6640625" style="3" customWidth="1"/>
    <col min="9478" max="9478" width="18.6640625" style="3" customWidth="1"/>
    <col min="9479" max="9479" width="16.83203125" style="3" customWidth="1"/>
    <col min="9480" max="9480" width="19.6640625" style="3" customWidth="1"/>
    <col min="9481" max="9481" width="25" style="3" customWidth="1"/>
    <col min="9482" max="9482" width="17.1640625" style="3" customWidth="1"/>
    <col min="9483" max="9483" width="20" style="3" customWidth="1"/>
    <col min="9484" max="9484" width="14.33203125" style="3" customWidth="1"/>
    <col min="9485" max="9485" width="12.5" style="3" customWidth="1"/>
    <col min="9486" max="9488" width="9.33203125" style="3"/>
    <col min="9489" max="9489" width="16.33203125" style="3" customWidth="1"/>
    <col min="9490" max="9730" width="9.33203125" style="3"/>
    <col min="9731" max="9731" width="22" style="3" customWidth="1"/>
    <col min="9732" max="9732" width="62.6640625" style="3" customWidth="1"/>
    <col min="9733" max="9733" width="23.6640625" style="3" customWidth="1"/>
    <col min="9734" max="9734" width="18.6640625" style="3" customWidth="1"/>
    <col min="9735" max="9735" width="16.83203125" style="3" customWidth="1"/>
    <col min="9736" max="9736" width="19.6640625" style="3" customWidth="1"/>
    <col min="9737" max="9737" width="25" style="3" customWidth="1"/>
    <col min="9738" max="9738" width="17.1640625" style="3" customWidth="1"/>
    <col min="9739" max="9739" width="20" style="3" customWidth="1"/>
    <col min="9740" max="9740" width="14.33203125" style="3" customWidth="1"/>
    <col min="9741" max="9741" width="12.5" style="3" customWidth="1"/>
    <col min="9742" max="9744" width="9.33203125" style="3"/>
    <col min="9745" max="9745" width="16.33203125" style="3" customWidth="1"/>
    <col min="9746" max="9986" width="9.33203125" style="3"/>
    <col min="9987" max="9987" width="22" style="3" customWidth="1"/>
    <col min="9988" max="9988" width="62.6640625" style="3" customWidth="1"/>
    <col min="9989" max="9989" width="23.6640625" style="3" customWidth="1"/>
    <col min="9990" max="9990" width="18.6640625" style="3" customWidth="1"/>
    <col min="9991" max="9991" width="16.83203125" style="3" customWidth="1"/>
    <col min="9992" max="9992" width="19.6640625" style="3" customWidth="1"/>
    <col min="9993" max="9993" width="25" style="3" customWidth="1"/>
    <col min="9994" max="9994" width="17.1640625" style="3" customWidth="1"/>
    <col min="9995" max="9995" width="20" style="3" customWidth="1"/>
    <col min="9996" max="9996" width="14.33203125" style="3" customWidth="1"/>
    <col min="9997" max="9997" width="12.5" style="3" customWidth="1"/>
    <col min="9998" max="10000" width="9.33203125" style="3"/>
    <col min="10001" max="10001" width="16.33203125" style="3" customWidth="1"/>
    <col min="10002" max="10242" width="9.33203125" style="3"/>
    <col min="10243" max="10243" width="22" style="3" customWidth="1"/>
    <col min="10244" max="10244" width="62.6640625" style="3" customWidth="1"/>
    <col min="10245" max="10245" width="23.6640625" style="3" customWidth="1"/>
    <col min="10246" max="10246" width="18.6640625" style="3" customWidth="1"/>
    <col min="10247" max="10247" width="16.83203125" style="3" customWidth="1"/>
    <col min="10248" max="10248" width="19.6640625" style="3" customWidth="1"/>
    <col min="10249" max="10249" width="25" style="3" customWidth="1"/>
    <col min="10250" max="10250" width="17.1640625" style="3" customWidth="1"/>
    <col min="10251" max="10251" width="20" style="3" customWidth="1"/>
    <col min="10252" max="10252" width="14.33203125" style="3" customWidth="1"/>
    <col min="10253" max="10253" width="12.5" style="3" customWidth="1"/>
    <col min="10254" max="10256" width="9.33203125" style="3"/>
    <col min="10257" max="10257" width="16.33203125" style="3" customWidth="1"/>
    <col min="10258" max="10498" width="9.33203125" style="3"/>
    <col min="10499" max="10499" width="22" style="3" customWidth="1"/>
    <col min="10500" max="10500" width="62.6640625" style="3" customWidth="1"/>
    <col min="10501" max="10501" width="23.6640625" style="3" customWidth="1"/>
    <col min="10502" max="10502" width="18.6640625" style="3" customWidth="1"/>
    <col min="10503" max="10503" width="16.83203125" style="3" customWidth="1"/>
    <col min="10504" max="10504" width="19.6640625" style="3" customWidth="1"/>
    <col min="10505" max="10505" width="25" style="3" customWidth="1"/>
    <col min="10506" max="10506" width="17.1640625" style="3" customWidth="1"/>
    <col min="10507" max="10507" width="20" style="3" customWidth="1"/>
    <col min="10508" max="10508" width="14.33203125" style="3" customWidth="1"/>
    <col min="10509" max="10509" width="12.5" style="3" customWidth="1"/>
    <col min="10510" max="10512" width="9.33203125" style="3"/>
    <col min="10513" max="10513" width="16.33203125" style="3" customWidth="1"/>
    <col min="10514" max="10754" width="9.33203125" style="3"/>
    <col min="10755" max="10755" width="22" style="3" customWidth="1"/>
    <col min="10756" max="10756" width="62.6640625" style="3" customWidth="1"/>
    <col min="10757" max="10757" width="23.6640625" style="3" customWidth="1"/>
    <col min="10758" max="10758" width="18.6640625" style="3" customWidth="1"/>
    <col min="10759" max="10759" width="16.83203125" style="3" customWidth="1"/>
    <col min="10760" max="10760" width="19.6640625" style="3" customWidth="1"/>
    <col min="10761" max="10761" width="25" style="3" customWidth="1"/>
    <col min="10762" max="10762" width="17.1640625" style="3" customWidth="1"/>
    <col min="10763" max="10763" width="20" style="3" customWidth="1"/>
    <col min="10764" max="10764" width="14.33203125" style="3" customWidth="1"/>
    <col min="10765" max="10765" width="12.5" style="3" customWidth="1"/>
    <col min="10766" max="10768" width="9.33203125" style="3"/>
    <col min="10769" max="10769" width="16.33203125" style="3" customWidth="1"/>
    <col min="10770" max="11010" width="9.33203125" style="3"/>
    <col min="11011" max="11011" width="22" style="3" customWidth="1"/>
    <col min="11012" max="11012" width="62.6640625" style="3" customWidth="1"/>
    <col min="11013" max="11013" width="23.6640625" style="3" customWidth="1"/>
    <col min="11014" max="11014" width="18.6640625" style="3" customWidth="1"/>
    <col min="11015" max="11015" width="16.83203125" style="3" customWidth="1"/>
    <col min="11016" max="11016" width="19.6640625" style="3" customWidth="1"/>
    <col min="11017" max="11017" width="25" style="3" customWidth="1"/>
    <col min="11018" max="11018" width="17.1640625" style="3" customWidth="1"/>
    <col min="11019" max="11019" width="20" style="3" customWidth="1"/>
    <col min="11020" max="11020" width="14.33203125" style="3" customWidth="1"/>
    <col min="11021" max="11021" width="12.5" style="3" customWidth="1"/>
    <col min="11022" max="11024" width="9.33203125" style="3"/>
    <col min="11025" max="11025" width="16.33203125" style="3" customWidth="1"/>
    <col min="11026" max="11266" width="9.33203125" style="3"/>
    <col min="11267" max="11267" width="22" style="3" customWidth="1"/>
    <col min="11268" max="11268" width="62.6640625" style="3" customWidth="1"/>
    <col min="11269" max="11269" width="23.6640625" style="3" customWidth="1"/>
    <col min="11270" max="11270" width="18.6640625" style="3" customWidth="1"/>
    <col min="11271" max="11271" width="16.83203125" style="3" customWidth="1"/>
    <col min="11272" max="11272" width="19.6640625" style="3" customWidth="1"/>
    <col min="11273" max="11273" width="25" style="3" customWidth="1"/>
    <col min="11274" max="11274" width="17.1640625" style="3" customWidth="1"/>
    <col min="11275" max="11275" width="20" style="3" customWidth="1"/>
    <col min="11276" max="11276" width="14.33203125" style="3" customWidth="1"/>
    <col min="11277" max="11277" width="12.5" style="3" customWidth="1"/>
    <col min="11278" max="11280" width="9.33203125" style="3"/>
    <col min="11281" max="11281" width="16.33203125" style="3" customWidth="1"/>
    <col min="11282" max="11522" width="9.33203125" style="3"/>
    <col min="11523" max="11523" width="22" style="3" customWidth="1"/>
    <col min="11524" max="11524" width="62.6640625" style="3" customWidth="1"/>
    <col min="11525" max="11525" width="23.6640625" style="3" customWidth="1"/>
    <col min="11526" max="11526" width="18.6640625" style="3" customWidth="1"/>
    <col min="11527" max="11527" width="16.83203125" style="3" customWidth="1"/>
    <col min="11528" max="11528" width="19.6640625" style="3" customWidth="1"/>
    <col min="11529" max="11529" width="25" style="3" customWidth="1"/>
    <col min="11530" max="11530" width="17.1640625" style="3" customWidth="1"/>
    <col min="11531" max="11531" width="20" style="3" customWidth="1"/>
    <col min="11532" max="11532" width="14.33203125" style="3" customWidth="1"/>
    <col min="11533" max="11533" width="12.5" style="3" customWidth="1"/>
    <col min="11534" max="11536" width="9.33203125" style="3"/>
    <col min="11537" max="11537" width="16.33203125" style="3" customWidth="1"/>
    <col min="11538" max="11778" width="9.33203125" style="3"/>
    <col min="11779" max="11779" width="22" style="3" customWidth="1"/>
    <col min="11780" max="11780" width="62.6640625" style="3" customWidth="1"/>
    <col min="11781" max="11781" width="23.6640625" style="3" customWidth="1"/>
    <col min="11782" max="11782" width="18.6640625" style="3" customWidth="1"/>
    <col min="11783" max="11783" width="16.83203125" style="3" customWidth="1"/>
    <col min="11784" max="11784" width="19.6640625" style="3" customWidth="1"/>
    <col min="11785" max="11785" width="25" style="3" customWidth="1"/>
    <col min="11786" max="11786" width="17.1640625" style="3" customWidth="1"/>
    <col min="11787" max="11787" width="20" style="3" customWidth="1"/>
    <col min="11788" max="11788" width="14.33203125" style="3" customWidth="1"/>
    <col min="11789" max="11789" width="12.5" style="3" customWidth="1"/>
    <col min="11790" max="11792" width="9.33203125" style="3"/>
    <col min="11793" max="11793" width="16.33203125" style="3" customWidth="1"/>
    <col min="11794" max="12034" width="9.33203125" style="3"/>
    <col min="12035" max="12035" width="22" style="3" customWidth="1"/>
    <col min="12036" max="12036" width="62.6640625" style="3" customWidth="1"/>
    <col min="12037" max="12037" width="23.6640625" style="3" customWidth="1"/>
    <col min="12038" max="12038" width="18.6640625" style="3" customWidth="1"/>
    <col min="12039" max="12039" width="16.83203125" style="3" customWidth="1"/>
    <col min="12040" max="12040" width="19.6640625" style="3" customWidth="1"/>
    <col min="12041" max="12041" width="25" style="3" customWidth="1"/>
    <col min="12042" max="12042" width="17.1640625" style="3" customWidth="1"/>
    <col min="12043" max="12043" width="20" style="3" customWidth="1"/>
    <col min="12044" max="12044" width="14.33203125" style="3" customWidth="1"/>
    <col min="12045" max="12045" width="12.5" style="3" customWidth="1"/>
    <col min="12046" max="12048" width="9.33203125" style="3"/>
    <col min="12049" max="12049" width="16.33203125" style="3" customWidth="1"/>
    <col min="12050" max="12290" width="9.33203125" style="3"/>
    <col min="12291" max="12291" width="22" style="3" customWidth="1"/>
    <col min="12292" max="12292" width="62.6640625" style="3" customWidth="1"/>
    <col min="12293" max="12293" width="23.6640625" style="3" customWidth="1"/>
    <col min="12294" max="12294" width="18.6640625" style="3" customWidth="1"/>
    <col min="12295" max="12295" width="16.83203125" style="3" customWidth="1"/>
    <col min="12296" max="12296" width="19.6640625" style="3" customWidth="1"/>
    <col min="12297" max="12297" width="25" style="3" customWidth="1"/>
    <col min="12298" max="12298" width="17.1640625" style="3" customWidth="1"/>
    <col min="12299" max="12299" width="20" style="3" customWidth="1"/>
    <col min="12300" max="12300" width="14.33203125" style="3" customWidth="1"/>
    <col min="12301" max="12301" width="12.5" style="3" customWidth="1"/>
    <col min="12302" max="12304" width="9.33203125" style="3"/>
    <col min="12305" max="12305" width="16.33203125" style="3" customWidth="1"/>
    <col min="12306" max="12546" width="9.33203125" style="3"/>
    <col min="12547" max="12547" width="22" style="3" customWidth="1"/>
    <col min="12548" max="12548" width="62.6640625" style="3" customWidth="1"/>
    <col min="12549" max="12549" width="23.6640625" style="3" customWidth="1"/>
    <col min="12550" max="12550" width="18.6640625" style="3" customWidth="1"/>
    <col min="12551" max="12551" width="16.83203125" style="3" customWidth="1"/>
    <col min="12552" max="12552" width="19.6640625" style="3" customWidth="1"/>
    <col min="12553" max="12553" width="25" style="3" customWidth="1"/>
    <col min="12554" max="12554" width="17.1640625" style="3" customWidth="1"/>
    <col min="12555" max="12555" width="20" style="3" customWidth="1"/>
    <col min="12556" max="12556" width="14.33203125" style="3" customWidth="1"/>
    <col min="12557" max="12557" width="12.5" style="3" customWidth="1"/>
    <col min="12558" max="12560" width="9.33203125" style="3"/>
    <col min="12561" max="12561" width="16.33203125" style="3" customWidth="1"/>
    <col min="12562" max="12802" width="9.33203125" style="3"/>
    <col min="12803" max="12803" width="22" style="3" customWidth="1"/>
    <col min="12804" max="12804" width="62.6640625" style="3" customWidth="1"/>
    <col min="12805" max="12805" width="23.6640625" style="3" customWidth="1"/>
    <col min="12806" max="12806" width="18.6640625" style="3" customWidth="1"/>
    <col min="12807" max="12807" width="16.83203125" style="3" customWidth="1"/>
    <col min="12808" max="12808" width="19.6640625" style="3" customWidth="1"/>
    <col min="12809" max="12809" width="25" style="3" customWidth="1"/>
    <col min="12810" max="12810" width="17.1640625" style="3" customWidth="1"/>
    <col min="12811" max="12811" width="20" style="3" customWidth="1"/>
    <col min="12812" max="12812" width="14.33203125" style="3" customWidth="1"/>
    <col min="12813" max="12813" width="12.5" style="3" customWidth="1"/>
    <col min="12814" max="12816" width="9.33203125" style="3"/>
    <col min="12817" max="12817" width="16.33203125" style="3" customWidth="1"/>
    <col min="12818" max="13058" width="9.33203125" style="3"/>
    <col min="13059" max="13059" width="22" style="3" customWidth="1"/>
    <col min="13060" max="13060" width="62.6640625" style="3" customWidth="1"/>
    <col min="13061" max="13061" width="23.6640625" style="3" customWidth="1"/>
    <col min="13062" max="13062" width="18.6640625" style="3" customWidth="1"/>
    <col min="13063" max="13063" width="16.83203125" style="3" customWidth="1"/>
    <col min="13064" max="13064" width="19.6640625" style="3" customWidth="1"/>
    <col min="13065" max="13065" width="25" style="3" customWidth="1"/>
    <col min="13066" max="13066" width="17.1640625" style="3" customWidth="1"/>
    <col min="13067" max="13067" width="20" style="3" customWidth="1"/>
    <col min="13068" max="13068" width="14.33203125" style="3" customWidth="1"/>
    <col min="13069" max="13069" width="12.5" style="3" customWidth="1"/>
    <col min="13070" max="13072" width="9.33203125" style="3"/>
    <col min="13073" max="13073" width="16.33203125" style="3" customWidth="1"/>
    <col min="13074" max="13314" width="9.33203125" style="3"/>
    <col min="13315" max="13315" width="22" style="3" customWidth="1"/>
    <col min="13316" max="13316" width="62.6640625" style="3" customWidth="1"/>
    <col min="13317" max="13317" width="23.6640625" style="3" customWidth="1"/>
    <col min="13318" max="13318" width="18.6640625" style="3" customWidth="1"/>
    <col min="13319" max="13319" width="16.83203125" style="3" customWidth="1"/>
    <col min="13320" max="13320" width="19.6640625" style="3" customWidth="1"/>
    <col min="13321" max="13321" width="25" style="3" customWidth="1"/>
    <col min="13322" max="13322" width="17.1640625" style="3" customWidth="1"/>
    <col min="13323" max="13323" width="20" style="3" customWidth="1"/>
    <col min="13324" max="13324" width="14.33203125" style="3" customWidth="1"/>
    <col min="13325" max="13325" width="12.5" style="3" customWidth="1"/>
    <col min="13326" max="13328" width="9.33203125" style="3"/>
    <col min="13329" max="13329" width="16.33203125" style="3" customWidth="1"/>
    <col min="13330" max="13570" width="9.33203125" style="3"/>
    <col min="13571" max="13571" width="22" style="3" customWidth="1"/>
    <col min="13572" max="13572" width="62.6640625" style="3" customWidth="1"/>
    <col min="13573" max="13573" width="23.6640625" style="3" customWidth="1"/>
    <col min="13574" max="13574" width="18.6640625" style="3" customWidth="1"/>
    <col min="13575" max="13575" width="16.83203125" style="3" customWidth="1"/>
    <col min="13576" max="13576" width="19.6640625" style="3" customWidth="1"/>
    <col min="13577" max="13577" width="25" style="3" customWidth="1"/>
    <col min="13578" max="13578" width="17.1640625" style="3" customWidth="1"/>
    <col min="13579" max="13579" width="20" style="3" customWidth="1"/>
    <col min="13580" max="13580" width="14.33203125" style="3" customWidth="1"/>
    <col min="13581" max="13581" width="12.5" style="3" customWidth="1"/>
    <col min="13582" max="13584" width="9.33203125" style="3"/>
    <col min="13585" max="13585" width="16.33203125" style="3" customWidth="1"/>
    <col min="13586" max="13826" width="9.33203125" style="3"/>
    <col min="13827" max="13827" width="22" style="3" customWidth="1"/>
    <col min="13828" max="13828" width="62.6640625" style="3" customWidth="1"/>
    <col min="13829" max="13829" width="23.6640625" style="3" customWidth="1"/>
    <col min="13830" max="13830" width="18.6640625" style="3" customWidth="1"/>
    <col min="13831" max="13831" width="16.83203125" style="3" customWidth="1"/>
    <col min="13832" max="13832" width="19.6640625" style="3" customWidth="1"/>
    <col min="13833" max="13833" width="25" style="3" customWidth="1"/>
    <col min="13834" max="13834" width="17.1640625" style="3" customWidth="1"/>
    <col min="13835" max="13835" width="20" style="3" customWidth="1"/>
    <col min="13836" max="13836" width="14.33203125" style="3" customWidth="1"/>
    <col min="13837" max="13837" width="12.5" style="3" customWidth="1"/>
    <col min="13838" max="13840" width="9.33203125" style="3"/>
    <col min="13841" max="13841" width="16.33203125" style="3" customWidth="1"/>
    <col min="13842" max="14082" width="9.33203125" style="3"/>
    <col min="14083" max="14083" width="22" style="3" customWidth="1"/>
    <col min="14084" max="14084" width="62.6640625" style="3" customWidth="1"/>
    <col min="14085" max="14085" width="23.6640625" style="3" customWidth="1"/>
    <col min="14086" max="14086" width="18.6640625" style="3" customWidth="1"/>
    <col min="14087" max="14087" width="16.83203125" style="3" customWidth="1"/>
    <col min="14088" max="14088" width="19.6640625" style="3" customWidth="1"/>
    <col min="14089" max="14089" width="25" style="3" customWidth="1"/>
    <col min="14090" max="14090" width="17.1640625" style="3" customWidth="1"/>
    <col min="14091" max="14091" width="20" style="3" customWidth="1"/>
    <col min="14092" max="14092" width="14.33203125" style="3" customWidth="1"/>
    <col min="14093" max="14093" width="12.5" style="3" customWidth="1"/>
    <col min="14094" max="14096" width="9.33203125" style="3"/>
    <col min="14097" max="14097" width="16.33203125" style="3" customWidth="1"/>
    <col min="14098" max="14338" width="9.33203125" style="3"/>
    <col min="14339" max="14339" width="22" style="3" customWidth="1"/>
    <col min="14340" max="14340" width="62.6640625" style="3" customWidth="1"/>
    <col min="14341" max="14341" width="23.6640625" style="3" customWidth="1"/>
    <col min="14342" max="14342" width="18.6640625" style="3" customWidth="1"/>
    <col min="14343" max="14343" width="16.83203125" style="3" customWidth="1"/>
    <col min="14344" max="14344" width="19.6640625" style="3" customWidth="1"/>
    <col min="14345" max="14345" width="25" style="3" customWidth="1"/>
    <col min="14346" max="14346" width="17.1640625" style="3" customWidth="1"/>
    <col min="14347" max="14347" width="20" style="3" customWidth="1"/>
    <col min="14348" max="14348" width="14.33203125" style="3" customWidth="1"/>
    <col min="14349" max="14349" width="12.5" style="3" customWidth="1"/>
    <col min="14350" max="14352" width="9.33203125" style="3"/>
    <col min="14353" max="14353" width="16.33203125" style="3" customWidth="1"/>
    <col min="14354" max="14594" width="9.33203125" style="3"/>
    <col min="14595" max="14595" width="22" style="3" customWidth="1"/>
    <col min="14596" max="14596" width="62.6640625" style="3" customWidth="1"/>
    <col min="14597" max="14597" width="23.6640625" style="3" customWidth="1"/>
    <col min="14598" max="14598" width="18.6640625" style="3" customWidth="1"/>
    <col min="14599" max="14599" width="16.83203125" style="3" customWidth="1"/>
    <col min="14600" max="14600" width="19.6640625" style="3" customWidth="1"/>
    <col min="14601" max="14601" width="25" style="3" customWidth="1"/>
    <col min="14602" max="14602" width="17.1640625" style="3" customWidth="1"/>
    <col min="14603" max="14603" width="20" style="3" customWidth="1"/>
    <col min="14604" max="14604" width="14.33203125" style="3" customWidth="1"/>
    <col min="14605" max="14605" width="12.5" style="3" customWidth="1"/>
    <col min="14606" max="14608" width="9.33203125" style="3"/>
    <col min="14609" max="14609" width="16.33203125" style="3" customWidth="1"/>
    <col min="14610" max="14850" width="9.33203125" style="3"/>
    <col min="14851" max="14851" width="22" style="3" customWidth="1"/>
    <col min="14852" max="14852" width="62.6640625" style="3" customWidth="1"/>
    <col min="14853" max="14853" width="23.6640625" style="3" customWidth="1"/>
    <col min="14854" max="14854" width="18.6640625" style="3" customWidth="1"/>
    <col min="14855" max="14855" width="16.83203125" style="3" customWidth="1"/>
    <col min="14856" max="14856" width="19.6640625" style="3" customWidth="1"/>
    <col min="14857" max="14857" width="25" style="3" customWidth="1"/>
    <col min="14858" max="14858" width="17.1640625" style="3" customWidth="1"/>
    <col min="14859" max="14859" width="20" style="3" customWidth="1"/>
    <col min="14860" max="14860" width="14.33203125" style="3" customWidth="1"/>
    <col min="14861" max="14861" width="12.5" style="3" customWidth="1"/>
    <col min="14862" max="14864" width="9.33203125" style="3"/>
    <col min="14865" max="14865" width="16.33203125" style="3" customWidth="1"/>
    <col min="14866" max="15106" width="9.33203125" style="3"/>
    <col min="15107" max="15107" width="22" style="3" customWidth="1"/>
    <col min="15108" max="15108" width="62.6640625" style="3" customWidth="1"/>
    <col min="15109" max="15109" width="23.6640625" style="3" customWidth="1"/>
    <col min="15110" max="15110" width="18.6640625" style="3" customWidth="1"/>
    <col min="15111" max="15111" width="16.83203125" style="3" customWidth="1"/>
    <col min="15112" max="15112" width="19.6640625" style="3" customWidth="1"/>
    <col min="15113" max="15113" width="25" style="3" customWidth="1"/>
    <col min="15114" max="15114" width="17.1640625" style="3" customWidth="1"/>
    <col min="15115" max="15115" width="20" style="3" customWidth="1"/>
    <col min="15116" max="15116" width="14.33203125" style="3" customWidth="1"/>
    <col min="15117" max="15117" width="12.5" style="3" customWidth="1"/>
    <col min="15118" max="15120" width="9.33203125" style="3"/>
    <col min="15121" max="15121" width="16.33203125" style="3" customWidth="1"/>
    <col min="15122" max="15362" width="9.33203125" style="3"/>
    <col min="15363" max="15363" width="22" style="3" customWidth="1"/>
    <col min="15364" max="15364" width="62.6640625" style="3" customWidth="1"/>
    <col min="15365" max="15365" width="23.6640625" style="3" customWidth="1"/>
    <col min="15366" max="15366" width="18.6640625" style="3" customWidth="1"/>
    <col min="15367" max="15367" width="16.83203125" style="3" customWidth="1"/>
    <col min="15368" max="15368" width="19.6640625" style="3" customWidth="1"/>
    <col min="15369" max="15369" width="25" style="3" customWidth="1"/>
    <col min="15370" max="15370" width="17.1640625" style="3" customWidth="1"/>
    <col min="15371" max="15371" width="20" style="3" customWidth="1"/>
    <col min="15372" max="15372" width="14.33203125" style="3" customWidth="1"/>
    <col min="15373" max="15373" width="12.5" style="3" customWidth="1"/>
    <col min="15374" max="15376" width="9.33203125" style="3"/>
    <col min="15377" max="15377" width="16.33203125" style="3" customWidth="1"/>
    <col min="15378" max="15618" width="9.33203125" style="3"/>
    <col min="15619" max="15619" width="22" style="3" customWidth="1"/>
    <col min="15620" max="15620" width="62.6640625" style="3" customWidth="1"/>
    <col min="15621" max="15621" width="23.6640625" style="3" customWidth="1"/>
    <col min="15622" max="15622" width="18.6640625" style="3" customWidth="1"/>
    <col min="15623" max="15623" width="16.83203125" style="3" customWidth="1"/>
    <col min="15624" max="15624" width="19.6640625" style="3" customWidth="1"/>
    <col min="15625" max="15625" width="25" style="3" customWidth="1"/>
    <col min="15626" max="15626" width="17.1640625" style="3" customWidth="1"/>
    <col min="15627" max="15627" width="20" style="3" customWidth="1"/>
    <col min="15628" max="15628" width="14.33203125" style="3" customWidth="1"/>
    <col min="15629" max="15629" width="12.5" style="3" customWidth="1"/>
    <col min="15630" max="15632" width="9.33203125" style="3"/>
    <col min="15633" max="15633" width="16.33203125" style="3" customWidth="1"/>
    <col min="15634" max="15874" width="9.33203125" style="3"/>
    <col min="15875" max="15875" width="22" style="3" customWidth="1"/>
    <col min="15876" max="15876" width="62.6640625" style="3" customWidth="1"/>
    <col min="15877" max="15877" width="23.6640625" style="3" customWidth="1"/>
    <col min="15878" max="15878" width="18.6640625" style="3" customWidth="1"/>
    <col min="15879" max="15879" width="16.83203125" style="3" customWidth="1"/>
    <col min="15880" max="15880" width="19.6640625" style="3" customWidth="1"/>
    <col min="15881" max="15881" width="25" style="3" customWidth="1"/>
    <col min="15882" max="15882" width="17.1640625" style="3" customWidth="1"/>
    <col min="15883" max="15883" width="20" style="3" customWidth="1"/>
    <col min="15884" max="15884" width="14.33203125" style="3" customWidth="1"/>
    <col min="15885" max="15885" width="12.5" style="3" customWidth="1"/>
    <col min="15886" max="15888" width="9.33203125" style="3"/>
    <col min="15889" max="15889" width="16.33203125" style="3" customWidth="1"/>
    <col min="15890" max="16130" width="9.33203125" style="3"/>
    <col min="16131" max="16131" width="22" style="3" customWidth="1"/>
    <col min="16132" max="16132" width="62.6640625" style="3" customWidth="1"/>
    <col min="16133" max="16133" width="23.6640625" style="3" customWidth="1"/>
    <col min="16134" max="16134" width="18.6640625" style="3" customWidth="1"/>
    <col min="16135" max="16135" width="16.83203125" style="3" customWidth="1"/>
    <col min="16136" max="16136" width="19.6640625" style="3" customWidth="1"/>
    <col min="16137" max="16137" width="25" style="3" customWidth="1"/>
    <col min="16138" max="16138" width="17.1640625" style="3" customWidth="1"/>
    <col min="16139" max="16139" width="20" style="3" customWidth="1"/>
    <col min="16140" max="16140" width="14.33203125" style="3" customWidth="1"/>
    <col min="16141" max="16141" width="12.5" style="3" customWidth="1"/>
    <col min="16142" max="16144" width="9.33203125" style="3"/>
    <col min="16145" max="16145" width="16.33203125" style="3" customWidth="1"/>
    <col min="16146" max="16384" width="9.33203125" style="3"/>
  </cols>
  <sheetData>
    <row r="1" spans="1:17" ht="20.25" x14ac:dyDescent="0.2">
      <c r="A1" s="59" t="s">
        <v>4</v>
      </c>
      <c r="B1" s="59"/>
      <c r="C1" s="59"/>
      <c r="D1" s="59"/>
      <c r="E1" s="59"/>
      <c r="F1" s="59"/>
      <c r="G1" s="59"/>
      <c r="H1" s="59"/>
      <c r="I1" s="59"/>
      <c r="M1" s="4"/>
    </row>
    <row r="2" spans="1:17" ht="24.75" customHeight="1" x14ac:dyDescent="0.2">
      <c r="A2" s="59" t="s">
        <v>175</v>
      </c>
      <c r="B2" s="59"/>
      <c r="C2" s="59"/>
      <c r="D2" s="59"/>
      <c r="E2" s="59"/>
      <c r="F2" s="59"/>
      <c r="G2" s="59"/>
      <c r="H2" s="59"/>
      <c r="I2" s="59"/>
      <c r="M2" s="4"/>
    </row>
    <row r="3" spans="1:17" ht="17.25" customHeight="1" x14ac:dyDescent="0.2">
      <c r="B3" s="5"/>
      <c r="C3" s="5"/>
      <c r="D3" s="5"/>
      <c r="E3" s="5"/>
      <c r="F3" s="5"/>
      <c r="G3" s="5"/>
      <c r="H3" s="5"/>
      <c r="I3" s="6" t="s">
        <v>3</v>
      </c>
      <c r="M3" s="4"/>
    </row>
    <row r="4" spans="1:17" ht="61.5" customHeight="1" x14ac:dyDescent="0.2">
      <c r="A4" s="60" t="s">
        <v>2</v>
      </c>
      <c r="B4" s="62" t="s">
        <v>5</v>
      </c>
      <c r="C4" s="53" t="s">
        <v>176</v>
      </c>
      <c r="D4" s="54"/>
      <c r="E4" s="55" t="s">
        <v>0</v>
      </c>
      <c r="F4" s="62" t="s">
        <v>1</v>
      </c>
      <c r="G4" s="62"/>
      <c r="H4" s="57" t="s">
        <v>160</v>
      </c>
      <c r="I4" s="57"/>
      <c r="K4" s="47"/>
      <c r="L4" s="47"/>
      <c r="M4" s="47"/>
      <c r="N4" s="47"/>
      <c r="O4" s="47"/>
      <c r="P4" s="47"/>
      <c r="Q4" s="47"/>
    </row>
    <row r="5" spans="1:17" ht="63.75" customHeight="1" x14ac:dyDescent="0.2">
      <c r="A5" s="61"/>
      <c r="B5" s="61"/>
      <c r="C5" s="7" t="s">
        <v>180</v>
      </c>
      <c r="D5" s="7" t="s">
        <v>177</v>
      </c>
      <c r="E5" s="56"/>
      <c r="F5" s="8" t="s">
        <v>163</v>
      </c>
      <c r="G5" s="8" t="s">
        <v>164</v>
      </c>
      <c r="H5" s="7" t="s">
        <v>178</v>
      </c>
      <c r="I5" s="7" t="s">
        <v>161</v>
      </c>
      <c r="J5" s="9"/>
      <c r="K5" s="47"/>
      <c r="L5" s="47"/>
      <c r="M5" s="47"/>
      <c r="N5" s="47"/>
      <c r="O5" s="47"/>
      <c r="P5" s="47"/>
      <c r="Q5" s="47"/>
    </row>
    <row r="6" spans="1:17" ht="11.25" customHeight="1" x14ac:dyDescent="0.2">
      <c r="A6" s="10">
        <v>1</v>
      </c>
      <c r="B6" s="11">
        <v>2</v>
      </c>
      <c r="C6" s="11">
        <v>3</v>
      </c>
      <c r="D6" s="11">
        <v>4</v>
      </c>
      <c r="E6" s="11">
        <v>5</v>
      </c>
      <c r="F6" s="11" t="s">
        <v>165</v>
      </c>
      <c r="G6" s="11" t="s">
        <v>166</v>
      </c>
      <c r="H6" s="11">
        <v>8</v>
      </c>
      <c r="I6" s="11">
        <v>9</v>
      </c>
      <c r="J6" s="9"/>
      <c r="K6" s="47"/>
      <c r="L6" s="47"/>
      <c r="M6" s="47"/>
      <c r="N6" s="47"/>
      <c r="O6" s="47"/>
      <c r="P6" s="47"/>
      <c r="Q6" s="47"/>
    </row>
    <row r="7" spans="1:17" s="17" customFormat="1" ht="18.75" x14ac:dyDescent="0.15">
      <c r="A7" s="12" t="s">
        <v>6</v>
      </c>
      <c r="B7" s="13" t="s">
        <v>7</v>
      </c>
      <c r="C7" s="14">
        <f>SUM(C8:C17)</f>
        <v>10180668.6</v>
      </c>
      <c r="D7" s="14">
        <f>SUM(D8:D17)+0.1</f>
        <v>7877663.5999999996</v>
      </c>
      <c r="E7" s="14">
        <f>SUM(E8:E17)</f>
        <v>4918057.2922099996</v>
      </c>
      <c r="F7" s="15">
        <f>E7/C7</f>
        <v>0.48307802615341</v>
      </c>
      <c r="G7" s="15">
        <f t="shared" ref="G7:G13" si="0">E7/D7</f>
        <v>0.62430405027830838</v>
      </c>
      <c r="H7" s="16"/>
      <c r="I7" s="16"/>
      <c r="J7" s="9"/>
      <c r="K7" s="48"/>
      <c r="L7" s="48"/>
      <c r="M7" s="48"/>
      <c r="N7" s="48"/>
      <c r="O7" s="48"/>
      <c r="P7" s="48"/>
      <c r="Q7" s="48"/>
    </row>
    <row r="8" spans="1:17" ht="47.25" x14ac:dyDescent="0.2">
      <c r="A8" s="1" t="s">
        <v>8</v>
      </c>
      <c r="B8" s="2" t="s">
        <v>9</v>
      </c>
      <c r="C8" s="18">
        <v>249491.9</v>
      </c>
      <c r="D8" s="18">
        <v>265151.5</v>
      </c>
      <c r="E8" s="18">
        <v>265135.17874</v>
      </c>
      <c r="F8" s="19">
        <f t="shared" ref="F8:F73" si="1">E8/C8</f>
        <v>1.0627005475528464</v>
      </c>
      <c r="G8" s="19">
        <f t="shared" si="0"/>
        <v>0.99993844553019695</v>
      </c>
      <c r="H8" s="45" t="s">
        <v>183</v>
      </c>
      <c r="I8" s="20"/>
      <c r="J8" s="9"/>
      <c r="K8" s="48"/>
      <c r="L8" s="48"/>
      <c r="M8" s="48"/>
      <c r="N8" s="48"/>
      <c r="O8" s="48"/>
      <c r="P8" s="48"/>
      <c r="Q8" s="48"/>
    </row>
    <row r="9" spans="1:17" ht="78.75" x14ac:dyDescent="0.2">
      <c r="A9" s="1" t="s">
        <v>10</v>
      </c>
      <c r="B9" s="2" t="s">
        <v>11</v>
      </c>
      <c r="C9" s="18">
        <v>326895.09999999998</v>
      </c>
      <c r="D9" s="18">
        <v>336061.9</v>
      </c>
      <c r="E9" s="18">
        <v>327788.95364999998</v>
      </c>
      <c r="F9" s="19">
        <f t="shared" si="1"/>
        <v>1.002734374574596</v>
      </c>
      <c r="G9" s="19">
        <f t="shared" si="0"/>
        <v>0.97538267101983278</v>
      </c>
      <c r="H9" s="45"/>
      <c r="I9" s="20"/>
      <c r="J9" s="9"/>
      <c r="K9" s="48"/>
      <c r="L9" s="48"/>
      <c r="M9" s="48"/>
      <c r="N9" s="48"/>
      <c r="O9" s="48"/>
      <c r="P9" s="48"/>
      <c r="Q9" s="48"/>
    </row>
    <row r="10" spans="1:17" ht="78.75" x14ac:dyDescent="0.2">
      <c r="A10" s="1" t="s">
        <v>12</v>
      </c>
      <c r="B10" s="2" t="s">
        <v>13</v>
      </c>
      <c r="C10" s="18">
        <v>124999.6</v>
      </c>
      <c r="D10" s="18">
        <v>150340.5</v>
      </c>
      <c r="E10" s="18">
        <v>149232.62921000001</v>
      </c>
      <c r="F10" s="19">
        <f t="shared" si="1"/>
        <v>1.193864854047533</v>
      </c>
      <c r="G10" s="19">
        <f t="shared" si="0"/>
        <v>0.99263092253916951</v>
      </c>
      <c r="H10" s="45" t="s">
        <v>183</v>
      </c>
      <c r="I10" s="20"/>
      <c r="J10" s="9"/>
      <c r="K10" s="21"/>
      <c r="M10" s="4"/>
    </row>
    <row r="11" spans="1:17" ht="31.5" x14ac:dyDescent="0.2">
      <c r="A11" s="1" t="s">
        <v>14</v>
      </c>
      <c r="B11" s="2" t="s">
        <v>15</v>
      </c>
      <c r="C11" s="18">
        <v>545735.5</v>
      </c>
      <c r="D11" s="18">
        <v>655470.1</v>
      </c>
      <c r="E11" s="18">
        <v>653458.77821000002</v>
      </c>
      <c r="F11" s="19">
        <f t="shared" si="1"/>
        <v>1.1973910039020734</v>
      </c>
      <c r="G11" s="19">
        <f t="shared" si="0"/>
        <v>0.99693148201573201</v>
      </c>
      <c r="H11" s="45" t="s">
        <v>184</v>
      </c>
      <c r="I11" s="20"/>
      <c r="K11" s="21"/>
      <c r="M11" s="4"/>
    </row>
    <row r="12" spans="1:17" ht="63" x14ac:dyDescent="0.2">
      <c r="A12" s="1" t="s">
        <v>16</v>
      </c>
      <c r="B12" s="2" t="s">
        <v>17</v>
      </c>
      <c r="C12" s="18">
        <v>318040.8</v>
      </c>
      <c r="D12" s="18">
        <v>313122.5</v>
      </c>
      <c r="E12" s="18">
        <v>305644.75530000002</v>
      </c>
      <c r="F12" s="19">
        <f t="shared" si="1"/>
        <v>0.96102372808771719</v>
      </c>
      <c r="G12" s="19">
        <f t="shared" si="0"/>
        <v>0.97611878833363941</v>
      </c>
      <c r="H12" s="20"/>
      <c r="I12" s="20"/>
      <c r="K12" s="21"/>
      <c r="M12" s="4"/>
    </row>
    <row r="13" spans="1:17" ht="31.5" x14ac:dyDescent="0.2">
      <c r="A13" s="1" t="s">
        <v>18</v>
      </c>
      <c r="B13" s="2" t="s">
        <v>19</v>
      </c>
      <c r="C13" s="18">
        <v>141897.9</v>
      </c>
      <c r="D13" s="18">
        <v>140274.70000000001</v>
      </c>
      <c r="E13" s="18">
        <v>139107.12836</v>
      </c>
      <c r="F13" s="19">
        <f t="shared" si="1"/>
        <v>0.98033253740893989</v>
      </c>
      <c r="G13" s="19">
        <f t="shared" si="0"/>
        <v>0.99167653440000225</v>
      </c>
      <c r="H13" s="20"/>
      <c r="I13" s="20"/>
      <c r="K13" s="21"/>
      <c r="M13" s="4"/>
    </row>
    <row r="14" spans="1:17" ht="31.5" x14ac:dyDescent="0.2">
      <c r="A14" s="1" t="s">
        <v>173</v>
      </c>
      <c r="B14" s="2" t="s">
        <v>174</v>
      </c>
      <c r="C14" s="18"/>
      <c r="D14" s="18"/>
      <c r="E14" s="18">
        <v>35726.383020000001</v>
      </c>
      <c r="F14" s="19"/>
      <c r="G14" s="19"/>
      <c r="H14" s="45" t="s">
        <v>185</v>
      </c>
      <c r="I14" s="45" t="s">
        <v>185</v>
      </c>
      <c r="K14" s="21"/>
      <c r="M14" s="4"/>
    </row>
    <row r="15" spans="1:17" ht="47.25" x14ac:dyDescent="0.2">
      <c r="A15" s="1" t="s">
        <v>20</v>
      </c>
      <c r="B15" s="2" t="s">
        <v>21</v>
      </c>
      <c r="C15" s="18">
        <v>500000</v>
      </c>
      <c r="D15" s="18">
        <v>2144247</v>
      </c>
      <c r="E15" s="18"/>
      <c r="F15" s="19"/>
      <c r="G15" s="19"/>
      <c r="H15" s="45" t="s">
        <v>179</v>
      </c>
      <c r="I15" s="45" t="s">
        <v>179</v>
      </c>
      <c r="K15" s="21"/>
      <c r="M15" s="4"/>
    </row>
    <row r="16" spans="1:17" ht="31.5" x14ac:dyDescent="0.2">
      <c r="A16" s="1" t="s">
        <v>22</v>
      </c>
      <c r="B16" s="22" t="s">
        <v>23</v>
      </c>
      <c r="C16" s="18">
        <v>202.5</v>
      </c>
      <c r="D16" s="18">
        <v>200.7</v>
      </c>
      <c r="E16" s="18">
        <v>200.68</v>
      </c>
      <c r="F16" s="19">
        <f t="shared" si="1"/>
        <v>0.99101234567901242</v>
      </c>
      <c r="G16" s="19">
        <f t="shared" ref="G16:G47" si="2">E16/D16</f>
        <v>0.99990034877927259</v>
      </c>
      <c r="H16" s="20"/>
      <c r="I16" s="20"/>
      <c r="K16" s="21"/>
      <c r="M16" s="4"/>
    </row>
    <row r="17" spans="1:13" ht="63" x14ac:dyDescent="0.2">
      <c r="A17" s="1" t="s">
        <v>24</v>
      </c>
      <c r="B17" s="2" t="s">
        <v>25</v>
      </c>
      <c r="C17" s="18">
        <v>7973405.2999999998</v>
      </c>
      <c r="D17" s="18">
        <v>3872794.6</v>
      </c>
      <c r="E17" s="18">
        <v>3041762.8057199996</v>
      </c>
      <c r="F17" s="19">
        <f t="shared" si="1"/>
        <v>0.38148854739893878</v>
      </c>
      <c r="G17" s="19">
        <f t="shared" si="2"/>
        <v>0.78541805592271785</v>
      </c>
      <c r="H17" s="45" t="s">
        <v>192</v>
      </c>
      <c r="I17" s="45" t="s">
        <v>192</v>
      </c>
      <c r="K17" s="44"/>
      <c r="M17" s="4"/>
    </row>
    <row r="18" spans="1:13" s="17" customFormat="1" ht="15.75" x14ac:dyDescent="0.15">
      <c r="A18" s="23" t="s">
        <v>26</v>
      </c>
      <c r="B18" s="13" t="s">
        <v>27</v>
      </c>
      <c r="C18" s="14">
        <f>SUM(C19:C20)</f>
        <v>58468.4</v>
      </c>
      <c r="D18" s="14">
        <f>SUM(D19:D20)</f>
        <v>58468.4</v>
      </c>
      <c r="E18" s="14">
        <f>SUM(E19:E20)</f>
        <v>123543.62794000001</v>
      </c>
      <c r="F18" s="15">
        <f t="shared" si="1"/>
        <v>2.1129982681243202</v>
      </c>
      <c r="G18" s="15">
        <f t="shared" si="2"/>
        <v>2.1129982681243202</v>
      </c>
      <c r="H18" s="45"/>
      <c r="I18" s="45"/>
      <c r="K18" s="44"/>
      <c r="M18" s="24"/>
    </row>
    <row r="19" spans="1:13" ht="31.5" x14ac:dyDescent="0.2">
      <c r="A19" s="1" t="s">
        <v>28</v>
      </c>
      <c r="B19" s="25" t="s">
        <v>167</v>
      </c>
      <c r="C19" s="18">
        <v>58268.4</v>
      </c>
      <c r="D19" s="18">
        <v>58268.4</v>
      </c>
      <c r="E19" s="26">
        <v>123384.48216</v>
      </c>
      <c r="F19" s="19">
        <f t="shared" si="1"/>
        <v>2.1175196531910951</v>
      </c>
      <c r="G19" s="19">
        <f t="shared" si="2"/>
        <v>2.1175196531910951</v>
      </c>
      <c r="H19" s="45" t="s">
        <v>186</v>
      </c>
      <c r="I19" s="45" t="s">
        <v>185</v>
      </c>
      <c r="K19" s="44"/>
      <c r="M19" s="4"/>
    </row>
    <row r="20" spans="1:13" ht="31.5" x14ac:dyDescent="0.2">
      <c r="A20" s="1" t="s">
        <v>29</v>
      </c>
      <c r="B20" s="25" t="s">
        <v>168</v>
      </c>
      <c r="C20" s="18">
        <v>200</v>
      </c>
      <c r="D20" s="18">
        <v>200</v>
      </c>
      <c r="E20" s="26">
        <v>159.14578</v>
      </c>
      <c r="F20" s="19">
        <f t="shared" si="1"/>
        <v>0.79572889999999996</v>
      </c>
      <c r="G20" s="19">
        <f t="shared" si="2"/>
        <v>0.79572889999999996</v>
      </c>
      <c r="H20" s="45" t="s">
        <v>181</v>
      </c>
      <c r="I20" s="45" t="s">
        <v>181</v>
      </c>
      <c r="K20" s="21"/>
      <c r="M20" s="4"/>
    </row>
    <row r="21" spans="1:13" s="17" customFormat="1" ht="31.5" x14ac:dyDescent="0.15">
      <c r="A21" s="23" t="s">
        <v>30</v>
      </c>
      <c r="B21" s="13" t="s">
        <v>31</v>
      </c>
      <c r="C21" s="14">
        <f>SUM(C22:C25)</f>
        <v>932516.5</v>
      </c>
      <c r="D21" s="14">
        <f>SUM(D22:D25)-0.1</f>
        <v>974294.20000000007</v>
      </c>
      <c r="E21" s="14">
        <f>SUM(E22:E25)</f>
        <v>969436.51906999992</v>
      </c>
      <c r="F21" s="15">
        <f t="shared" si="1"/>
        <v>1.0395918131957986</v>
      </c>
      <c r="G21" s="15">
        <f t="shared" si="2"/>
        <v>0.99501415390751569</v>
      </c>
      <c r="H21" s="45"/>
      <c r="I21" s="45"/>
      <c r="K21" s="21"/>
      <c r="M21" s="24"/>
    </row>
    <row r="22" spans="1:13" ht="15.75" x14ac:dyDescent="0.2">
      <c r="A22" s="1" t="s">
        <v>32</v>
      </c>
      <c r="B22" s="25" t="s">
        <v>33</v>
      </c>
      <c r="C22" s="18">
        <v>215401.1</v>
      </c>
      <c r="D22" s="18">
        <v>196711.4</v>
      </c>
      <c r="E22" s="26">
        <v>196378.56296000001</v>
      </c>
      <c r="F22" s="19">
        <f t="shared" si="1"/>
        <v>0.91168783706304191</v>
      </c>
      <c r="G22" s="19">
        <f t="shared" si="2"/>
        <v>0.99830799313105401</v>
      </c>
      <c r="H22" s="45"/>
      <c r="I22" s="45"/>
      <c r="K22" s="21"/>
      <c r="M22" s="4"/>
    </row>
    <row r="23" spans="1:13" ht="15.75" x14ac:dyDescent="0.2">
      <c r="A23" s="1" t="s">
        <v>34</v>
      </c>
      <c r="B23" s="25" t="s">
        <v>169</v>
      </c>
      <c r="C23" s="18">
        <v>173625.4</v>
      </c>
      <c r="D23" s="18">
        <v>177653.5</v>
      </c>
      <c r="E23" s="26">
        <v>177526.05293999999</v>
      </c>
      <c r="F23" s="19">
        <f t="shared" si="1"/>
        <v>1.022465911899987</v>
      </c>
      <c r="G23" s="19">
        <f t="shared" si="2"/>
        <v>0.99928260878620456</v>
      </c>
      <c r="H23" s="45"/>
      <c r="I23" s="45"/>
      <c r="K23" s="21"/>
      <c r="M23" s="4"/>
    </row>
    <row r="24" spans="1:13" ht="63" x14ac:dyDescent="0.2">
      <c r="A24" s="1" t="s">
        <v>35</v>
      </c>
      <c r="B24" s="25" t="s">
        <v>170</v>
      </c>
      <c r="C24" s="18">
        <v>534590</v>
      </c>
      <c r="D24" s="18">
        <v>595479.4</v>
      </c>
      <c r="E24" s="26">
        <v>591081.90316999995</v>
      </c>
      <c r="F24" s="19">
        <f t="shared" si="1"/>
        <v>1.1056733256701397</v>
      </c>
      <c r="G24" s="19">
        <f t="shared" si="2"/>
        <v>0.99261519906482054</v>
      </c>
      <c r="H24" s="45" t="s">
        <v>182</v>
      </c>
      <c r="I24" s="45"/>
      <c r="K24" s="21"/>
      <c r="M24" s="4"/>
    </row>
    <row r="25" spans="1:13" ht="31.5" x14ac:dyDescent="0.2">
      <c r="A25" s="1" t="s">
        <v>36</v>
      </c>
      <c r="B25" s="25" t="s">
        <v>37</v>
      </c>
      <c r="C25" s="18">
        <v>8900</v>
      </c>
      <c r="D25" s="18">
        <v>4450</v>
      </c>
      <c r="E25" s="26">
        <v>4450</v>
      </c>
      <c r="F25" s="19">
        <f t="shared" si="1"/>
        <v>0.5</v>
      </c>
      <c r="G25" s="19">
        <f t="shared" si="2"/>
        <v>1</v>
      </c>
      <c r="H25" s="45" t="s">
        <v>193</v>
      </c>
      <c r="I25" s="45"/>
      <c r="M25" s="4"/>
    </row>
    <row r="26" spans="1:13" s="17" customFormat="1" ht="15.75" x14ac:dyDescent="0.15">
      <c r="A26" s="23" t="s">
        <v>38</v>
      </c>
      <c r="B26" s="13" t="s">
        <v>39</v>
      </c>
      <c r="C26" s="14">
        <f>SUM(C27:C36)</f>
        <v>22845762.299999997</v>
      </c>
      <c r="D26" s="14">
        <f>SUM(D27:D36)</f>
        <v>39686602.199999996</v>
      </c>
      <c r="E26" s="14">
        <f>SUM(E27:E36)</f>
        <v>37529117.91364</v>
      </c>
      <c r="F26" s="15">
        <f t="shared" si="1"/>
        <v>1.6427168163979367</v>
      </c>
      <c r="G26" s="15">
        <f t="shared" si="2"/>
        <v>0.94563696142372211</v>
      </c>
      <c r="H26" s="45"/>
      <c r="I26" s="45"/>
      <c r="M26" s="24"/>
    </row>
    <row r="27" spans="1:13" ht="31.5" x14ac:dyDescent="0.2">
      <c r="A27" s="1" t="s">
        <v>40</v>
      </c>
      <c r="B27" s="25" t="s">
        <v>41</v>
      </c>
      <c r="C27" s="18">
        <v>643932.80000000005</v>
      </c>
      <c r="D27" s="18">
        <v>584688.9</v>
      </c>
      <c r="E27" s="18">
        <v>580436.22476999997</v>
      </c>
      <c r="F27" s="19">
        <f t="shared" si="1"/>
        <v>0.90139254402012126</v>
      </c>
      <c r="G27" s="19">
        <f t="shared" si="2"/>
        <v>0.99272660173641047</v>
      </c>
      <c r="H27" s="45" t="s">
        <v>187</v>
      </c>
      <c r="I27" s="45"/>
      <c r="M27" s="4"/>
    </row>
    <row r="28" spans="1:13" ht="47.25" x14ac:dyDescent="0.2">
      <c r="A28" s="1" t="s">
        <v>42</v>
      </c>
      <c r="B28" s="25" t="s">
        <v>43</v>
      </c>
      <c r="C28" s="18">
        <v>1500</v>
      </c>
      <c r="D28" s="18">
        <v>100</v>
      </c>
      <c r="E28" s="18"/>
      <c r="F28" s="19">
        <f t="shared" si="1"/>
        <v>0</v>
      </c>
      <c r="G28" s="19">
        <f t="shared" si="2"/>
        <v>0</v>
      </c>
      <c r="H28" s="45" t="s">
        <v>194</v>
      </c>
      <c r="I28" s="45" t="s">
        <v>194</v>
      </c>
      <c r="J28" s="27"/>
      <c r="M28" s="4"/>
    </row>
    <row r="29" spans="1:13" ht="78.75" x14ac:dyDescent="0.2">
      <c r="A29" s="1" t="s">
        <v>44</v>
      </c>
      <c r="B29" s="25" t="s">
        <v>45</v>
      </c>
      <c r="C29" s="18">
        <v>3346815</v>
      </c>
      <c r="D29" s="18">
        <v>4328012.4000000004</v>
      </c>
      <c r="E29" s="18">
        <v>4305977.8870100006</v>
      </c>
      <c r="F29" s="19">
        <f t="shared" si="1"/>
        <v>1.2865897538435798</v>
      </c>
      <c r="G29" s="19">
        <f t="shared" si="2"/>
        <v>0.99490886093810649</v>
      </c>
      <c r="H29" s="45" t="s">
        <v>196</v>
      </c>
      <c r="I29" s="45"/>
      <c r="M29" s="4"/>
    </row>
    <row r="30" spans="1:13" ht="63" customHeight="1" x14ac:dyDescent="0.2">
      <c r="A30" s="1" t="s">
        <v>46</v>
      </c>
      <c r="B30" s="25" t="s">
        <v>47</v>
      </c>
      <c r="C30" s="18">
        <v>78020.899999999994</v>
      </c>
      <c r="D30" s="18">
        <v>305826.40000000002</v>
      </c>
      <c r="E30" s="18">
        <v>318668.62058999995</v>
      </c>
      <c r="F30" s="19">
        <f t="shared" si="1"/>
        <v>4.0844007258311548</v>
      </c>
      <c r="G30" s="19">
        <f t="shared" si="2"/>
        <v>1.0419918639790415</v>
      </c>
      <c r="H30" s="45" t="s">
        <v>197</v>
      </c>
      <c r="I30" s="45"/>
      <c r="M30" s="4"/>
    </row>
    <row r="31" spans="1:13" ht="47.25" x14ac:dyDescent="0.2">
      <c r="A31" s="1" t="s">
        <v>48</v>
      </c>
      <c r="B31" s="25" t="s">
        <v>49</v>
      </c>
      <c r="C31" s="18">
        <v>118088.7</v>
      </c>
      <c r="D31" s="18">
        <v>444568.7</v>
      </c>
      <c r="E31" s="18">
        <v>444097.81961000001</v>
      </c>
      <c r="F31" s="19">
        <f t="shared" si="1"/>
        <v>3.7607139346101701</v>
      </c>
      <c r="G31" s="19">
        <f t="shared" si="2"/>
        <v>0.99894081524407807</v>
      </c>
      <c r="H31" s="45" t="s">
        <v>198</v>
      </c>
      <c r="I31" s="20"/>
      <c r="M31" s="4"/>
    </row>
    <row r="32" spans="1:13" ht="31.5" x14ac:dyDescent="0.2">
      <c r="A32" s="1" t="s">
        <v>50</v>
      </c>
      <c r="B32" s="25" t="s">
        <v>51</v>
      </c>
      <c r="C32" s="18">
        <v>1413243</v>
      </c>
      <c r="D32" s="18">
        <v>4828610.4000000004</v>
      </c>
      <c r="E32" s="18">
        <v>4433939.7572900001</v>
      </c>
      <c r="F32" s="19">
        <f t="shared" si="1"/>
        <v>3.1374220550110632</v>
      </c>
      <c r="G32" s="19">
        <f t="shared" si="2"/>
        <v>0.91826413605247581</v>
      </c>
      <c r="H32" s="45" t="s">
        <v>199</v>
      </c>
      <c r="I32" s="20"/>
      <c r="M32" s="4"/>
    </row>
    <row r="33" spans="1:13" ht="47.25" x14ac:dyDescent="0.2">
      <c r="A33" s="1" t="s">
        <v>52</v>
      </c>
      <c r="B33" s="25" t="s">
        <v>53</v>
      </c>
      <c r="C33" s="18">
        <v>15239518</v>
      </c>
      <c r="D33" s="18">
        <v>22481199.199999999</v>
      </c>
      <c r="E33" s="18">
        <v>20805965.908240002</v>
      </c>
      <c r="F33" s="19">
        <f t="shared" si="1"/>
        <v>1.3652640397314404</v>
      </c>
      <c r="G33" s="19">
        <f t="shared" si="2"/>
        <v>0.92548292122423803</v>
      </c>
      <c r="H33" s="45" t="s">
        <v>200</v>
      </c>
      <c r="I33" s="20"/>
      <c r="J33" s="28"/>
      <c r="K33" s="28"/>
      <c r="L33" s="28"/>
      <c r="M33" s="29"/>
    </row>
    <row r="34" spans="1:13" ht="31.5" x14ac:dyDescent="0.2">
      <c r="A34" s="1" t="s">
        <v>54</v>
      </c>
      <c r="B34" s="25" t="s">
        <v>55</v>
      </c>
      <c r="C34" s="18">
        <v>80784.399999999994</v>
      </c>
      <c r="D34" s="18">
        <v>132415.4</v>
      </c>
      <c r="E34" s="18">
        <v>131590.01621</v>
      </c>
      <c r="F34" s="19">
        <f t="shared" si="1"/>
        <v>1.6289038008575913</v>
      </c>
      <c r="G34" s="19">
        <f t="shared" si="2"/>
        <v>0.99376670847952742</v>
      </c>
      <c r="H34" s="45" t="s">
        <v>188</v>
      </c>
      <c r="I34" s="45"/>
      <c r="J34" s="28"/>
      <c r="K34" s="28"/>
      <c r="L34" s="28"/>
      <c r="M34" s="29"/>
    </row>
    <row r="35" spans="1:13" ht="47.25" x14ac:dyDescent="0.2">
      <c r="A35" s="1" t="s">
        <v>56</v>
      </c>
      <c r="B35" s="25" t="s">
        <v>57</v>
      </c>
      <c r="C35" s="18">
        <v>20000</v>
      </c>
      <c r="D35" s="18">
        <v>21700</v>
      </c>
      <c r="E35" s="18">
        <v>21700</v>
      </c>
      <c r="F35" s="19">
        <f t="shared" si="1"/>
        <v>1.085</v>
      </c>
      <c r="G35" s="19">
        <f t="shared" si="2"/>
        <v>1</v>
      </c>
      <c r="H35" s="45" t="s">
        <v>201</v>
      </c>
      <c r="I35" s="45"/>
      <c r="J35" s="28"/>
      <c r="K35" s="28"/>
      <c r="L35" s="28"/>
      <c r="M35" s="29"/>
    </row>
    <row r="36" spans="1:13" ht="126" x14ac:dyDescent="0.2">
      <c r="A36" s="1" t="s">
        <v>58</v>
      </c>
      <c r="B36" s="25" t="s">
        <v>59</v>
      </c>
      <c r="C36" s="18">
        <v>1903859.5</v>
      </c>
      <c r="D36" s="18">
        <v>6559480.7999999998</v>
      </c>
      <c r="E36" s="18">
        <v>6486741.67992</v>
      </c>
      <c r="F36" s="19">
        <f t="shared" si="1"/>
        <v>3.4071535635481505</v>
      </c>
      <c r="G36" s="19">
        <f t="shared" si="2"/>
        <v>0.98891084183370126</v>
      </c>
      <c r="H36" s="45" t="s">
        <v>202</v>
      </c>
      <c r="I36" s="45"/>
      <c r="J36" s="27"/>
      <c r="K36" s="28"/>
      <c r="L36" s="28"/>
      <c r="M36" s="29"/>
    </row>
    <row r="37" spans="1:13" s="17" customFormat="1" ht="15.75" x14ac:dyDescent="0.15">
      <c r="A37" s="23" t="s">
        <v>60</v>
      </c>
      <c r="B37" s="13" t="s">
        <v>61</v>
      </c>
      <c r="C37" s="14">
        <f>SUM(C38:C42)</f>
        <v>884041.8</v>
      </c>
      <c r="D37" s="14">
        <f>SUM(D38:D42)+0.1</f>
        <v>16391289.299999997</v>
      </c>
      <c r="E37" s="14">
        <f>SUM(E38:E42)</f>
        <v>15800430.924180001</v>
      </c>
      <c r="F37" s="15">
        <f t="shared" si="1"/>
        <v>17.872945514770908</v>
      </c>
      <c r="G37" s="15">
        <f t="shared" si="2"/>
        <v>0.96395290419161861</v>
      </c>
      <c r="H37" s="16"/>
      <c r="I37" s="16"/>
      <c r="J37" s="30"/>
      <c r="K37" s="30"/>
      <c r="L37" s="30"/>
      <c r="M37" s="31"/>
    </row>
    <row r="38" spans="1:13" ht="31.5" x14ac:dyDescent="0.2">
      <c r="A38" s="1" t="s">
        <v>62</v>
      </c>
      <c r="B38" s="25" t="s">
        <v>63</v>
      </c>
      <c r="C38" s="18">
        <v>297169.59999999998</v>
      </c>
      <c r="D38" s="18">
        <v>13038180.1</v>
      </c>
      <c r="E38" s="18">
        <v>12235992.680850001</v>
      </c>
      <c r="F38" s="19">
        <f t="shared" si="1"/>
        <v>41.175115761672799</v>
      </c>
      <c r="G38" s="19">
        <f t="shared" si="2"/>
        <v>0.938473973131419</v>
      </c>
      <c r="H38" s="45" t="s">
        <v>203</v>
      </c>
      <c r="I38" s="45" t="s">
        <v>218</v>
      </c>
      <c r="J38" s="32"/>
      <c r="K38" s="28"/>
      <c r="L38" s="28"/>
      <c r="M38" s="29"/>
    </row>
    <row r="39" spans="1:13" ht="47.25" x14ac:dyDescent="0.2">
      <c r="A39" s="1" t="s">
        <v>64</v>
      </c>
      <c r="B39" s="25" t="s">
        <v>65</v>
      </c>
      <c r="C39" s="18">
        <v>211021</v>
      </c>
      <c r="D39" s="18">
        <v>1159002.2</v>
      </c>
      <c r="E39" s="18">
        <v>1243445.8276300002</v>
      </c>
      <c r="F39" s="19">
        <f t="shared" si="1"/>
        <v>5.8925217283114009</v>
      </c>
      <c r="G39" s="19">
        <f t="shared" si="2"/>
        <v>1.0728589019330594</v>
      </c>
      <c r="H39" s="45" t="s">
        <v>224</v>
      </c>
      <c r="I39" s="45" t="s">
        <v>189</v>
      </c>
      <c r="J39" s="27"/>
      <c r="K39" s="28"/>
      <c r="L39" s="28"/>
      <c r="M39" s="29"/>
    </row>
    <row r="40" spans="1:13" ht="47.25" x14ac:dyDescent="0.2">
      <c r="A40" s="1" t="s">
        <v>66</v>
      </c>
      <c r="B40" s="25" t="s">
        <v>67</v>
      </c>
      <c r="C40" s="18">
        <v>125047.4</v>
      </c>
      <c r="D40" s="18">
        <v>1501113.2</v>
      </c>
      <c r="E40" s="18">
        <v>1502250.1576099999</v>
      </c>
      <c r="F40" s="19">
        <f t="shared" si="1"/>
        <v>12.013445762246956</v>
      </c>
      <c r="G40" s="19">
        <f t="shared" si="2"/>
        <v>1.0007574096410583</v>
      </c>
      <c r="H40" s="45" t="s">
        <v>225</v>
      </c>
      <c r="I40" s="45"/>
      <c r="J40" s="28"/>
      <c r="K40" s="28"/>
      <c r="L40" s="28"/>
      <c r="M40" s="29"/>
    </row>
    <row r="41" spans="1:13" ht="31.5" x14ac:dyDescent="0.2">
      <c r="A41" s="1" t="s">
        <v>172</v>
      </c>
      <c r="B41" s="25" t="s">
        <v>171</v>
      </c>
      <c r="C41" s="18"/>
      <c r="D41" s="18"/>
      <c r="E41" s="18"/>
      <c r="F41" s="19"/>
      <c r="G41" s="19"/>
      <c r="H41" s="45"/>
      <c r="I41" s="45"/>
      <c r="J41" s="28"/>
      <c r="K41" s="28"/>
      <c r="L41" s="28"/>
      <c r="M41" s="29"/>
    </row>
    <row r="42" spans="1:13" ht="63" x14ac:dyDescent="0.2">
      <c r="A42" s="1" t="s">
        <v>68</v>
      </c>
      <c r="B42" s="25" t="s">
        <v>69</v>
      </c>
      <c r="C42" s="18">
        <v>250803.8</v>
      </c>
      <c r="D42" s="18">
        <v>692993.7</v>
      </c>
      <c r="E42" s="18">
        <v>818742.25809000002</v>
      </c>
      <c r="F42" s="19">
        <f t="shared" si="1"/>
        <v>3.2644730984538515</v>
      </c>
      <c r="G42" s="19">
        <f t="shared" si="2"/>
        <v>1.1814570003883154</v>
      </c>
      <c r="H42" s="45" t="s">
        <v>190</v>
      </c>
      <c r="I42" s="45"/>
      <c r="J42" s="28"/>
      <c r="K42" s="28"/>
      <c r="L42" s="28"/>
      <c r="M42" s="29"/>
    </row>
    <row r="43" spans="1:13" s="17" customFormat="1" ht="15.75" x14ac:dyDescent="0.15">
      <c r="A43" s="23" t="s">
        <v>70</v>
      </c>
      <c r="B43" s="13" t="s">
        <v>71</v>
      </c>
      <c r="C43" s="14">
        <f>SUM(C44:C47)</f>
        <v>109495</v>
      </c>
      <c r="D43" s="14">
        <f>SUM(D44:D47)</f>
        <v>520695.60000000003</v>
      </c>
      <c r="E43" s="14">
        <f>SUM(E44:E47)</f>
        <v>504886.73521000007</v>
      </c>
      <c r="F43" s="15">
        <f t="shared" si="1"/>
        <v>4.6110483146262391</v>
      </c>
      <c r="G43" s="15">
        <f t="shared" si="2"/>
        <v>0.96963895068443062</v>
      </c>
      <c r="H43" s="45"/>
      <c r="I43" s="45"/>
      <c r="J43" s="30"/>
      <c r="K43" s="30"/>
      <c r="L43" s="30"/>
      <c r="M43" s="31"/>
    </row>
    <row r="44" spans="1:13" ht="31.5" x14ac:dyDescent="0.2">
      <c r="A44" s="1" t="s">
        <v>72</v>
      </c>
      <c r="B44" s="25" t="s">
        <v>73</v>
      </c>
      <c r="C44" s="18"/>
      <c r="D44" s="18"/>
      <c r="E44" s="18"/>
      <c r="F44" s="19"/>
      <c r="G44" s="19"/>
      <c r="H44" s="45"/>
      <c r="I44" s="45"/>
      <c r="J44" s="28"/>
      <c r="K44" s="28"/>
      <c r="L44" s="28"/>
      <c r="M44" s="29"/>
    </row>
    <row r="45" spans="1:13" ht="31.5" x14ac:dyDescent="0.2">
      <c r="A45" s="1" t="s">
        <v>74</v>
      </c>
      <c r="B45" s="2" t="s">
        <v>75</v>
      </c>
      <c r="C45" s="18">
        <v>42005.5</v>
      </c>
      <c r="D45" s="18">
        <v>41472.199999999997</v>
      </c>
      <c r="E45" s="18">
        <v>33869.911359999998</v>
      </c>
      <c r="F45" s="19">
        <f t="shared" si="1"/>
        <v>0.80632087131447072</v>
      </c>
      <c r="G45" s="19">
        <f t="shared" si="2"/>
        <v>0.81668952599572731</v>
      </c>
      <c r="H45" s="46" t="s">
        <v>195</v>
      </c>
      <c r="I45" s="46" t="s">
        <v>195</v>
      </c>
      <c r="J45" s="28"/>
      <c r="K45" s="28"/>
      <c r="L45" s="28"/>
      <c r="M45" s="29"/>
    </row>
    <row r="46" spans="1:13" ht="31.5" x14ac:dyDescent="0.2">
      <c r="A46" s="1" t="s">
        <v>76</v>
      </c>
      <c r="B46" s="2" t="s">
        <v>77</v>
      </c>
      <c r="C46" s="18">
        <v>100</v>
      </c>
      <c r="D46" s="18">
        <v>100</v>
      </c>
      <c r="E46" s="18">
        <v>100</v>
      </c>
      <c r="F46" s="19">
        <f t="shared" si="1"/>
        <v>1</v>
      </c>
      <c r="G46" s="19">
        <f t="shared" si="2"/>
        <v>1</v>
      </c>
      <c r="H46" s="45"/>
      <c r="I46" s="45"/>
      <c r="J46" s="28"/>
      <c r="K46" s="28"/>
      <c r="L46" s="28"/>
      <c r="M46" s="29"/>
    </row>
    <row r="47" spans="1:13" ht="47.25" x14ac:dyDescent="0.2">
      <c r="A47" s="1" t="s">
        <v>78</v>
      </c>
      <c r="B47" s="2" t="s">
        <v>79</v>
      </c>
      <c r="C47" s="18">
        <v>67389.5</v>
      </c>
      <c r="D47" s="18">
        <v>479123.4</v>
      </c>
      <c r="E47" s="18">
        <v>470916.82385000004</v>
      </c>
      <c r="F47" s="19">
        <f t="shared" si="1"/>
        <v>6.9879851289889379</v>
      </c>
      <c r="G47" s="19">
        <f t="shared" si="2"/>
        <v>0.9828716857703047</v>
      </c>
      <c r="H47" s="45" t="s">
        <v>226</v>
      </c>
      <c r="I47" s="45"/>
      <c r="J47" s="28"/>
      <c r="K47" s="28"/>
      <c r="L47" s="28"/>
      <c r="M47" s="29"/>
    </row>
    <row r="48" spans="1:13" s="17" customFormat="1" ht="15.75" x14ac:dyDescent="0.15">
      <c r="A48" s="23" t="s">
        <v>80</v>
      </c>
      <c r="B48" s="13" t="s">
        <v>81</v>
      </c>
      <c r="C48" s="14">
        <f>SUM(C49:C55)</f>
        <v>35961492.099999994</v>
      </c>
      <c r="D48" s="14">
        <f>SUM(D49:D55)-0.1</f>
        <v>41379267.300000004</v>
      </c>
      <c r="E48" s="14">
        <f>SUM(E49:E55)</f>
        <v>41194888.144609995</v>
      </c>
      <c r="F48" s="15">
        <f t="shared" si="1"/>
        <v>1.1455277781594051</v>
      </c>
      <c r="G48" s="15">
        <f t="shared" ref="G48:G79" si="3">E48/D48</f>
        <v>0.99554416577622651</v>
      </c>
      <c r="H48" s="45"/>
      <c r="I48" s="45"/>
      <c r="J48" s="30"/>
      <c r="K48" s="30"/>
      <c r="L48" s="30"/>
      <c r="M48" s="31"/>
    </row>
    <row r="49" spans="1:17" ht="78.75" x14ac:dyDescent="0.2">
      <c r="A49" s="1" t="s">
        <v>82</v>
      </c>
      <c r="B49" s="2" t="s">
        <v>83</v>
      </c>
      <c r="C49" s="18">
        <v>5958263.2000000002</v>
      </c>
      <c r="D49" s="18">
        <v>7167116.7000000002</v>
      </c>
      <c r="E49" s="18">
        <v>7155475.7049200004</v>
      </c>
      <c r="F49" s="19">
        <f t="shared" si="1"/>
        <v>1.2009331351659658</v>
      </c>
      <c r="G49" s="19">
        <f t="shared" si="3"/>
        <v>0.99837577709876002</v>
      </c>
      <c r="H49" s="45" t="s">
        <v>207</v>
      </c>
      <c r="I49" s="45"/>
      <c r="J49" s="28"/>
      <c r="K49" s="28"/>
      <c r="L49" s="28"/>
      <c r="M49" s="29"/>
    </row>
    <row r="50" spans="1:17" ht="78.75" x14ac:dyDescent="0.2">
      <c r="A50" s="1" t="s">
        <v>84</v>
      </c>
      <c r="B50" s="2" t="s">
        <v>85</v>
      </c>
      <c r="C50" s="18">
        <v>23818500.199999999</v>
      </c>
      <c r="D50" s="18">
        <v>27167194.399999999</v>
      </c>
      <c r="E50" s="18">
        <v>26988773.940369997</v>
      </c>
      <c r="F50" s="19">
        <f t="shared" si="1"/>
        <v>1.1331013167810624</v>
      </c>
      <c r="G50" s="19">
        <f t="shared" si="3"/>
        <v>0.99343250329780097</v>
      </c>
      <c r="H50" s="45" t="s">
        <v>227</v>
      </c>
      <c r="I50" s="20"/>
      <c r="J50" s="28"/>
      <c r="K50" s="28"/>
      <c r="L50" s="28"/>
      <c r="M50" s="29"/>
    </row>
    <row r="51" spans="1:17" ht="63" x14ac:dyDescent="0.2">
      <c r="A51" s="1" t="s">
        <v>86</v>
      </c>
      <c r="B51" s="2" t="s">
        <v>87</v>
      </c>
      <c r="C51" s="18">
        <v>1180921.3999999999</v>
      </c>
      <c r="D51" s="18">
        <v>1455065</v>
      </c>
      <c r="E51" s="18">
        <v>1449568.38087</v>
      </c>
      <c r="F51" s="19">
        <f t="shared" si="1"/>
        <v>1.2274892985003067</v>
      </c>
      <c r="G51" s="19">
        <f t="shared" si="3"/>
        <v>0.99622242365117708</v>
      </c>
      <c r="H51" s="45" t="s">
        <v>208</v>
      </c>
      <c r="I51" s="20"/>
      <c r="J51" s="28"/>
      <c r="K51" s="28"/>
      <c r="L51" s="28"/>
      <c r="M51" s="29"/>
    </row>
    <row r="52" spans="1:17" ht="15.75" x14ac:dyDescent="0.2">
      <c r="A52" s="1" t="s">
        <v>88</v>
      </c>
      <c r="B52" s="2" t="s">
        <v>89</v>
      </c>
      <c r="C52" s="18">
        <v>3575784.9</v>
      </c>
      <c r="D52" s="18">
        <v>3721519.4</v>
      </c>
      <c r="E52" s="18">
        <v>3721395.3696500002</v>
      </c>
      <c r="F52" s="19">
        <f t="shared" si="1"/>
        <v>1.0407212608482128</v>
      </c>
      <c r="G52" s="19">
        <f t="shared" si="3"/>
        <v>0.99996667212053236</v>
      </c>
      <c r="H52" s="20"/>
      <c r="I52" s="20"/>
      <c r="J52" s="28"/>
      <c r="K52" s="49"/>
      <c r="L52" s="49"/>
      <c r="M52" s="49"/>
      <c r="N52" s="49"/>
      <c r="O52" s="49"/>
      <c r="P52" s="49"/>
      <c r="Q52" s="49"/>
    </row>
    <row r="53" spans="1:17" ht="47.25" x14ac:dyDescent="0.2">
      <c r="A53" s="1" t="s">
        <v>90</v>
      </c>
      <c r="B53" s="2" t="s">
        <v>91</v>
      </c>
      <c r="C53" s="18">
        <v>250609.3</v>
      </c>
      <c r="D53" s="18">
        <v>250063.1</v>
      </c>
      <c r="E53" s="18">
        <v>249225.40903000001</v>
      </c>
      <c r="F53" s="19">
        <f t="shared" si="1"/>
        <v>0.99447789459529246</v>
      </c>
      <c r="G53" s="19">
        <f t="shared" si="3"/>
        <v>0.99665008163939428</v>
      </c>
      <c r="H53" s="20"/>
      <c r="I53" s="20"/>
      <c r="J53" s="28"/>
      <c r="K53" s="49"/>
      <c r="L53" s="49"/>
      <c r="M53" s="49"/>
      <c r="N53" s="49"/>
      <c r="O53" s="49"/>
      <c r="P53" s="49"/>
      <c r="Q53" s="49"/>
    </row>
    <row r="54" spans="1:17" ht="78.75" x14ac:dyDescent="0.2">
      <c r="A54" s="1" t="s">
        <v>92</v>
      </c>
      <c r="B54" s="2" t="s">
        <v>162</v>
      </c>
      <c r="C54" s="18">
        <v>133588.6</v>
      </c>
      <c r="D54" s="18">
        <v>166688.6</v>
      </c>
      <c r="E54" s="18">
        <v>161582.93296999999</v>
      </c>
      <c r="F54" s="19">
        <f t="shared" si="1"/>
        <v>1.2095563017353277</v>
      </c>
      <c r="G54" s="19">
        <f t="shared" si="3"/>
        <v>0.96937002872421985</v>
      </c>
      <c r="H54" s="45" t="s">
        <v>191</v>
      </c>
      <c r="I54" s="20"/>
      <c r="J54" s="28"/>
      <c r="K54" s="49"/>
      <c r="L54" s="49"/>
      <c r="M54" s="49"/>
      <c r="N54" s="49"/>
      <c r="O54" s="49"/>
      <c r="P54" s="49"/>
      <c r="Q54" s="49"/>
    </row>
    <row r="55" spans="1:17" ht="63" x14ac:dyDescent="0.2">
      <c r="A55" s="1" t="s">
        <v>93</v>
      </c>
      <c r="B55" s="2" t="s">
        <v>94</v>
      </c>
      <c r="C55" s="18">
        <v>1043824.5</v>
      </c>
      <c r="D55" s="18">
        <v>1451620.2</v>
      </c>
      <c r="E55" s="18">
        <v>1468866.4068</v>
      </c>
      <c r="F55" s="19">
        <f t="shared" si="1"/>
        <v>1.4071967143902064</v>
      </c>
      <c r="G55" s="19">
        <f t="shared" si="3"/>
        <v>1.0118806605198798</v>
      </c>
      <c r="H55" s="45" t="s">
        <v>210</v>
      </c>
      <c r="I55" s="45"/>
      <c r="J55" s="28"/>
      <c r="K55" s="28"/>
      <c r="L55" s="28"/>
      <c r="M55" s="29"/>
    </row>
    <row r="56" spans="1:17" s="17" customFormat="1" ht="15.75" x14ac:dyDescent="0.15">
      <c r="A56" s="23" t="s">
        <v>95</v>
      </c>
      <c r="B56" s="13" t="s">
        <v>96</v>
      </c>
      <c r="C56" s="14">
        <f>SUM(C57:C58)</f>
        <v>1939319.2</v>
      </c>
      <c r="D56" s="14">
        <f>SUM(D57:D58)</f>
        <v>3471955.8</v>
      </c>
      <c r="E56" s="14">
        <f>SUM(E57:E58)</f>
        <v>3259357.3449300001</v>
      </c>
      <c r="F56" s="15">
        <f t="shared" si="1"/>
        <v>1.6806708998343338</v>
      </c>
      <c r="G56" s="15">
        <f t="shared" si="3"/>
        <v>0.93876694655214221</v>
      </c>
      <c r="H56" s="45"/>
      <c r="I56" s="45"/>
      <c r="J56" s="30"/>
      <c r="K56" s="30"/>
      <c r="L56" s="30"/>
      <c r="M56" s="31"/>
    </row>
    <row r="57" spans="1:17" ht="94.5" x14ac:dyDescent="0.2">
      <c r="A57" s="1" t="s">
        <v>97</v>
      </c>
      <c r="B57" s="2" t="s">
        <v>98</v>
      </c>
      <c r="C57" s="18">
        <v>1844607.3</v>
      </c>
      <c r="D57" s="18">
        <v>3372900.3</v>
      </c>
      <c r="E57" s="18">
        <v>3160672.8098200001</v>
      </c>
      <c r="F57" s="19">
        <f t="shared" si="1"/>
        <v>1.7134664976225562</v>
      </c>
      <c r="G57" s="19">
        <f t="shared" si="3"/>
        <v>0.93707863520899215</v>
      </c>
      <c r="H57" s="45" t="s">
        <v>211</v>
      </c>
      <c r="I57" s="45" t="s">
        <v>230</v>
      </c>
      <c r="J57" s="33"/>
      <c r="K57" s="34"/>
      <c r="L57" s="28"/>
      <c r="M57" s="29"/>
    </row>
    <row r="58" spans="1:17" ht="31.5" x14ac:dyDescent="0.2">
      <c r="A58" s="1" t="s">
        <v>99</v>
      </c>
      <c r="B58" s="2" t="s">
        <v>100</v>
      </c>
      <c r="C58" s="18">
        <v>94711.9</v>
      </c>
      <c r="D58" s="18">
        <v>99055.5</v>
      </c>
      <c r="E58" s="18">
        <v>98684.535109999997</v>
      </c>
      <c r="F58" s="19">
        <f t="shared" si="1"/>
        <v>1.0419444136375682</v>
      </c>
      <c r="G58" s="19">
        <f t="shared" si="3"/>
        <v>0.99625497938024643</v>
      </c>
      <c r="H58" s="20"/>
      <c r="I58" s="20"/>
      <c r="J58" s="28"/>
      <c r="K58" s="35"/>
      <c r="L58" s="28"/>
      <c r="M58" s="29"/>
    </row>
    <row r="59" spans="1:17" s="17" customFormat="1" ht="15.75" x14ac:dyDescent="0.15">
      <c r="A59" s="23" t="s">
        <v>101</v>
      </c>
      <c r="B59" s="13" t="s">
        <v>102</v>
      </c>
      <c r="C59" s="14">
        <f>SUM(C60:C66)</f>
        <v>12926960.699999999</v>
      </c>
      <c r="D59" s="14">
        <f>SUM(D60:D66)+0.1</f>
        <v>18243872.800000001</v>
      </c>
      <c r="E59" s="14">
        <f>SUM(E60:E66)</f>
        <v>17619743.559050001</v>
      </c>
      <c r="F59" s="15">
        <f t="shared" si="1"/>
        <v>1.3630229075462419</v>
      </c>
      <c r="G59" s="15">
        <f t="shared" si="3"/>
        <v>0.96578965180298781</v>
      </c>
      <c r="H59" s="16"/>
      <c r="I59" s="16"/>
      <c r="J59" s="30"/>
      <c r="K59" s="36"/>
      <c r="L59" s="30"/>
      <c r="M59" s="31"/>
    </row>
    <row r="60" spans="1:17" ht="126" x14ac:dyDescent="0.2">
      <c r="A60" s="1" t="s">
        <v>103</v>
      </c>
      <c r="B60" s="2" t="s">
        <v>104</v>
      </c>
      <c r="C60" s="18">
        <v>7933486.5999999996</v>
      </c>
      <c r="D60" s="18">
        <v>11771129.199999999</v>
      </c>
      <c r="E60" s="18">
        <v>11139792.3802</v>
      </c>
      <c r="F60" s="19">
        <f t="shared" si="1"/>
        <v>1.4041483829064514</v>
      </c>
      <c r="G60" s="19">
        <f t="shared" si="3"/>
        <v>0.94636565370465908</v>
      </c>
      <c r="H60" s="45" t="s">
        <v>221</v>
      </c>
      <c r="I60" s="45" t="s">
        <v>231</v>
      </c>
      <c r="J60" s="28"/>
      <c r="K60" s="35"/>
      <c r="L60" s="28"/>
      <c r="M60" s="29"/>
    </row>
    <row r="61" spans="1:17" ht="94.5" x14ac:dyDescent="0.2">
      <c r="A61" s="1" t="s">
        <v>105</v>
      </c>
      <c r="B61" s="2" t="s">
        <v>106</v>
      </c>
      <c r="C61" s="18">
        <v>358821.9</v>
      </c>
      <c r="D61" s="18">
        <v>892169.6</v>
      </c>
      <c r="E61" s="18">
        <v>966015.42703000002</v>
      </c>
      <c r="F61" s="19">
        <f t="shared" si="1"/>
        <v>2.6921863660774328</v>
      </c>
      <c r="G61" s="19">
        <f t="shared" si="3"/>
        <v>1.0827710639658648</v>
      </c>
      <c r="H61" s="45" t="s">
        <v>206</v>
      </c>
      <c r="I61" s="45" t="s">
        <v>185</v>
      </c>
      <c r="J61" s="28"/>
      <c r="K61" s="35"/>
      <c r="L61" s="28"/>
      <c r="M61" s="29"/>
    </row>
    <row r="62" spans="1:17" ht="15.75" x14ac:dyDescent="0.2">
      <c r="A62" s="1" t="s">
        <v>107</v>
      </c>
      <c r="B62" s="2" t="s">
        <v>108</v>
      </c>
      <c r="C62" s="18">
        <v>492582.9</v>
      </c>
      <c r="D62" s="18">
        <v>507632.5</v>
      </c>
      <c r="E62" s="18">
        <v>507496.55819000001</v>
      </c>
      <c r="F62" s="19">
        <f t="shared" si="1"/>
        <v>1.0302764431936229</v>
      </c>
      <c r="G62" s="19">
        <f t="shared" si="3"/>
        <v>0.99973220428164078</v>
      </c>
      <c r="H62" s="20"/>
      <c r="I62" s="20"/>
      <c r="J62" s="28"/>
      <c r="K62" s="35"/>
      <c r="L62" s="28"/>
      <c r="M62" s="29"/>
    </row>
    <row r="63" spans="1:17" ht="47.25" x14ac:dyDescent="0.2">
      <c r="A63" s="1" t="s">
        <v>109</v>
      </c>
      <c r="B63" s="2" t="s">
        <v>110</v>
      </c>
      <c r="C63" s="18">
        <v>103730.3</v>
      </c>
      <c r="D63" s="18">
        <v>111938</v>
      </c>
      <c r="E63" s="18">
        <v>111937.95637999999</v>
      </c>
      <c r="F63" s="19">
        <f t="shared" si="1"/>
        <v>1.079124965222312</v>
      </c>
      <c r="G63" s="19">
        <f t="shared" si="3"/>
        <v>0.99999961031999851</v>
      </c>
      <c r="H63" s="43" t="s">
        <v>209</v>
      </c>
      <c r="I63" s="20"/>
      <c r="J63" s="28"/>
      <c r="K63" s="35"/>
      <c r="L63" s="28"/>
      <c r="M63" s="29"/>
    </row>
    <row r="64" spans="1:17" ht="47.25" x14ac:dyDescent="0.2">
      <c r="A64" s="1" t="s">
        <v>111</v>
      </c>
      <c r="B64" s="2" t="s">
        <v>112</v>
      </c>
      <c r="C64" s="18">
        <v>238577.1</v>
      </c>
      <c r="D64" s="18">
        <v>255364.9</v>
      </c>
      <c r="E64" s="18">
        <v>255364.94086</v>
      </c>
      <c r="F64" s="19">
        <f t="shared" si="1"/>
        <v>1.0703665224365624</v>
      </c>
      <c r="G64" s="19">
        <f t="shared" si="3"/>
        <v>1.0000001600063282</v>
      </c>
      <c r="H64" s="45" t="s">
        <v>209</v>
      </c>
      <c r="I64" s="20"/>
      <c r="J64" s="28"/>
      <c r="K64" s="28"/>
      <c r="L64" s="28"/>
      <c r="M64" s="29"/>
    </row>
    <row r="65" spans="1:13" ht="47.25" x14ac:dyDescent="0.2">
      <c r="A65" s="1" t="s">
        <v>113</v>
      </c>
      <c r="B65" s="2" t="s">
        <v>114</v>
      </c>
      <c r="C65" s="18">
        <v>7897.1</v>
      </c>
      <c r="D65" s="18">
        <v>9013.7999999999993</v>
      </c>
      <c r="E65" s="18">
        <v>9013.8152100000007</v>
      </c>
      <c r="F65" s="19">
        <f t="shared" si="1"/>
        <v>1.1414082650593256</v>
      </c>
      <c r="G65" s="19">
        <f t="shared" si="3"/>
        <v>1.0000016874126341</v>
      </c>
      <c r="H65" s="45" t="s">
        <v>209</v>
      </c>
      <c r="I65" s="20"/>
      <c r="J65" s="28"/>
      <c r="K65" s="28"/>
      <c r="L65" s="28"/>
      <c r="M65" s="29"/>
    </row>
    <row r="66" spans="1:13" ht="78.75" x14ac:dyDescent="0.2">
      <c r="A66" s="1" t="s">
        <v>115</v>
      </c>
      <c r="B66" s="25" t="s">
        <v>116</v>
      </c>
      <c r="C66" s="18">
        <v>3791864.8</v>
      </c>
      <c r="D66" s="18">
        <v>4696624.7</v>
      </c>
      <c r="E66" s="18">
        <v>4630122.4811800001</v>
      </c>
      <c r="F66" s="19">
        <f t="shared" si="1"/>
        <v>1.2210673970179529</v>
      </c>
      <c r="G66" s="19">
        <f t="shared" si="3"/>
        <v>0.98584042305530606</v>
      </c>
      <c r="H66" s="45" t="s">
        <v>222</v>
      </c>
      <c r="I66" s="20"/>
      <c r="J66" s="28"/>
      <c r="K66" s="28"/>
      <c r="L66" s="28"/>
      <c r="M66" s="29"/>
    </row>
    <row r="67" spans="1:13" s="17" customFormat="1" ht="15.75" x14ac:dyDescent="0.15">
      <c r="A67" s="23" t="s">
        <v>117</v>
      </c>
      <c r="B67" s="13" t="s">
        <v>118</v>
      </c>
      <c r="C67" s="14">
        <f>SUM(C68:C72)</f>
        <v>39312555.799999997</v>
      </c>
      <c r="D67" s="14">
        <f>SUM(D68:D72)</f>
        <v>42579542.400000006</v>
      </c>
      <c r="E67" s="14">
        <f>SUM(E68:E72)</f>
        <v>41911035.226370007</v>
      </c>
      <c r="F67" s="15">
        <f t="shared" si="1"/>
        <v>1.0660979520026528</v>
      </c>
      <c r="G67" s="15">
        <f t="shared" si="3"/>
        <v>0.98429980370972703</v>
      </c>
      <c r="H67" s="16"/>
      <c r="I67" s="16"/>
      <c r="J67" s="37"/>
      <c r="K67" s="30"/>
      <c r="L67" s="30"/>
      <c r="M67" s="31"/>
    </row>
    <row r="68" spans="1:13" ht="31.5" x14ac:dyDescent="0.2">
      <c r="A68" s="1" t="s">
        <v>119</v>
      </c>
      <c r="B68" s="25" t="s">
        <v>120</v>
      </c>
      <c r="C68" s="18">
        <v>161704.79999999999</v>
      </c>
      <c r="D68" s="18">
        <v>186771.9</v>
      </c>
      <c r="E68" s="18">
        <v>186518.56059000001</v>
      </c>
      <c r="F68" s="19">
        <f t="shared" si="1"/>
        <v>1.1534509834587472</v>
      </c>
      <c r="G68" s="19">
        <f t="shared" si="3"/>
        <v>0.99864358926583718</v>
      </c>
      <c r="H68" s="45" t="s">
        <v>212</v>
      </c>
      <c r="I68" s="20"/>
      <c r="J68" s="28"/>
      <c r="K68" s="28"/>
      <c r="L68" s="28"/>
      <c r="M68" s="29"/>
    </row>
    <row r="69" spans="1:13" ht="94.5" x14ac:dyDescent="0.2">
      <c r="A69" s="1" t="s">
        <v>121</v>
      </c>
      <c r="B69" s="25" t="s">
        <v>122</v>
      </c>
      <c r="C69" s="18">
        <v>6804426.4000000004</v>
      </c>
      <c r="D69" s="18">
        <v>7636021.9000000004</v>
      </c>
      <c r="E69" s="18">
        <v>7638159.7148500001</v>
      </c>
      <c r="F69" s="19">
        <f t="shared" si="1"/>
        <v>1.1225280818453705</v>
      </c>
      <c r="G69" s="19">
        <f t="shared" si="3"/>
        <v>1.0002799644733864</v>
      </c>
      <c r="H69" s="45" t="s">
        <v>228</v>
      </c>
      <c r="I69" s="20"/>
      <c r="J69" s="28"/>
      <c r="K69" s="28"/>
      <c r="L69" s="28"/>
      <c r="M69" s="29"/>
    </row>
    <row r="70" spans="1:13" ht="15.75" x14ac:dyDescent="0.2">
      <c r="A70" s="1" t="s">
        <v>123</v>
      </c>
      <c r="B70" s="25" t="s">
        <v>124</v>
      </c>
      <c r="C70" s="18">
        <v>20623748.699999999</v>
      </c>
      <c r="D70" s="18">
        <v>20756907.5</v>
      </c>
      <c r="E70" s="18">
        <v>21422608.86332</v>
      </c>
      <c r="F70" s="19">
        <f t="shared" si="1"/>
        <v>1.0387349639942034</v>
      </c>
      <c r="G70" s="19">
        <f t="shared" si="3"/>
        <v>1.0320713171420164</v>
      </c>
      <c r="H70" s="20"/>
      <c r="I70" s="20"/>
      <c r="J70" s="28"/>
      <c r="K70" s="28"/>
      <c r="L70" s="28"/>
      <c r="M70" s="29"/>
    </row>
    <row r="71" spans="1:13" ht="63" x14ac:dyDescent="0.2">
      <c r="A71" s="1" t="s">
        <v>125</v>
      </c>
      <c r="B71" s="25" t="s">
        <v>126</v>
      </c>
      <c r="C71" s="18">
        <v>10136436.5</v>
      </c>
      <c r="D71" s="18">
        <v>12349761.4</v>
      </c>
      <c r="E71" s="18">
        <v>11021010.637260001</v>
      </c>
      <c r="F71" s="19">
        <f t="shared" si="1"/>
        <v>1.0872667763725448</v>
      </c>
      <c r="G71" s="19">
        <f t="shared" si="3"/>
        <v>0.89240676643841887</v>
      </c>
      <c r="H71" s="45" t="s">
        <v>219</v>
      </c>
      <c r="I71" s="45" t="s">
        <v>232</v>
      </c>
      <c r="J71" s="38"/>
      <c r="K71" s="28"/>
      <c r="L71" s="28"/>
      <c r="M71" s="29"/>
    </row>
    <row r="72" spans="1:13" ht="31.5" x14ac:dyDescent="0.2">
      <c r="A72" s="1" t="s">
        <v>127</v>
      </c>
      <c r="B72" s="25" t="s">
        <v>128</v>
      </c>
      <c r="C72" s="18">
        <v>1586239.4</v>
      </c>
      <c r="D72" s="18">
        <v>1650079.7</v>
      </c>
      <c r="E72" s="18">
        <v>1642737.4503499998</v>
      </c>
      <c r="F72" s="19">
        <f t="shared" si="1"/>
        <v>1.0356176062390077</v>
      </c>
      <c r="G72" s="19">
        <f t="shared" si="3"/>
        <v>0.99555036665804675</v>
      </c>
      <c r="H72" s="20"/>
      <c r="I72" s="20"/>
      <c r="J72" s="27"/>
      <c r="K72" s="38"/>
      <c r="L72" s="28"/>
      <c r="M72" s="29"/>
    </row>
    <row r="73" spans="1:13" s="17" customFormat="1" ht="15.75" x14ac:dyDescent="0.15">
      <c r="A73" s="23" t="s">
        <v>129</v>
      </c>
      <c r="B73" s="13" t="s">
        <v>130</v>
      </c>
      <c r="C73" s="14">
        <f>SUM(C74:C77)</f>
        <v>1383015.7</v>
      </c>
      <c r="D73" s="14">
        <f>SUM(D74:D77)-0.1</f>
        <v>2992915.1</v>
      </c>
      <c r="E73" s="14">
        <f>SUM(E74:E77)</f>
        <v>2817845.9867400001</v>
      </c>
      <c r="F73" s="15">
        <f t="shared" si="1"/>
        <v>2.0374649302535035</v>
      </c>
      <c r="G73" s="15">
        <f t="shared" si="3"/>
        <v>0.94150548632000952</v>
      </c>
      <c r="H73" s="16"/>
      <c r="I73" s="16"/>
      <c r="J73" s="30"/>
      <c r="K73" s="30"/>
      <c r="L73" s="30"/>
      <c r="M73" s="31"/>
    </row>
    <row r="74" spans="1:13" ht="47.25" x14ac:dyDescent="0.2">
      <c r="A74" s="1" t="s">
        <v>131</v>
      </c>
      <c r="B74" s="25" t="s">
        <v>132</v>
      </c>
      <c r="C74" s="18">
        <v>690103.1</v>
      </c>
      <c r="D74" s="18">
        <v>33922.9</v>
      </c>
      <c r="E74" s="18">
        <v>33922.896139999997</v>
      </c>
      <c r="F74" s="19">
        <f t="shared" ref="F74:F88" si="4">E74/C74</f>
        <v>4.9156272649695382E-2</v>
      </c>
      <c r="G74" s="19">
        <f t="shared" si="3"/>
        <v>0.99999988621255831</v>
      </c>
      <c r="H74" s="45" t="s">
        <v>213</v>
      </c>
      <c r="I74" s="45"/>
      <c r="J74" s="28"/>
      <c r="K74" s="28"/>
      <c r="L74" s="28"/>
      <c r="M74" s="29"/>
    </row>
    <row r="75" spans="1:13" ht="126" x14ac:dyDescent="0.2">
      <c r="A75" s="1" t="s">
        <v>133</v>
      </c>
      <c r="B75" s="25" t="s">
        <v>134</v>
      </c>
      <c r="C75" s="18">
        <v>130180.5</v>
      </c>
      <c r="D75" s="18">
        <v>1295410.6000000001</v>
      </c>
      <c r="E75" s="18">
        <v>1121170.9261500002</v>
      </c>
      <c r="F75" s="19">
        <f t="shared" si="4"/>
        <v>8.6124337066611378</v>
      </c>
      <c r="G75" s="19">
        <f t="shared" si="3"/>
        <v>0.86549463633383894</v>
      </c>
      <c r="H75" s="45" t="s">
        <v>223</v>
      </c>
      <c r="I75" s="45" t="s">
        <v>229</v>
      </c>
      <c r="J75" s="27"/>
      <c r="K75" s="34"/>
      <c r="L75" s="28"/>
      <c r="M75" s="29"/>
    </row>
    <row r="76" spans="1:13" ht="94.5" x14ac:dyDescent="0.2">
      <c r="A76" s="1" t="s">
        <v>135</v>
      </c>
      <c r="B76" s="25" t="s">
        <v>136</v>
      </c>
      <c r="C76" s="18">
        <v>529178.6</v>
      </c>
      <c r="D76" s="18">
        <v>1626866.6</v>
      </c>
      <c r="E76" s="18">
        <v>1626477.4018499998</v>
      </c>
      <c r="F76" s="19">
        <f t="shared" si="4"/>
        <v>3.0735887691792523</v>
      </c>
      <c r="G76" s="19">
        <f t="shared" si="3"/>
        <v>0.99976076824614857</v>
      </c>
      <c r="H76" s="45" t="s">
        <v>220</v>
      </c>
      <c r="I76" s="20"/>
      <c r="J76" s="34"/>
      <c r="K76" s="28"/>
      <c r="L76" s="28"/>
      <c r="M76" s="29"/>
    </row>
    <row r="77" spans="1:13" ht="47.25" x14ac:dyDescent="0.2">
      <c r="A77" s="1" t="s">
        <v>137</v>
      </c>
      <c r="B77" s="25" t="s">
        <v>138</v>
      </c>
      <c r="C77" s="18">
        <v>33553.5</v>
      </c>
      <c r="D77" s="18">
        <v>36715.1</v>
      </c>
      <c r="E77" s="18">
        <v>36274.762600000002</v>
      </c>
      <c r="F77" s="19">
        <f t="shared" si="4"/>
        <v>1.0811021979823268</v>
      </c>
      <c r="G77" s="19">
        <f t="shared" si="3"/>
        <v>0.98800664031965058</v>
      </c>
      <c r="H77" s="45" t="s">
        <v>214</v>
      </c>
      <c r="I77" s="20"/>
      <c r="J77" s="28"/>
      <c r="K77" s="28"/>
      <c r="L77" s="28"/>
      <c r="M77" s="29"/>
    </row>
    <row r="78" spans="1:13" s="17" customFormat="1" ht="15.75" x14ac:dyDescent="0.15">
      <c r="A78" s="23" t="s">
        <v>139</v>
      </c>
      <c r="B78" s="13" t="s">
        <v>140</v>
      </c>
      <c r="C78" s="14">
        <f>SUM(C79:C81)</f>
        <v>153123.90000000002</v>
      </c>
      <c r="D78" s="14">
        <f>SUM(D79:D81)</f>
        <v>188859.1</v>
      </c>
      <c r="E78" s="14">
        <f>SUM(E79:E81)</f>
        <v>197799.18316000002</v>
      </c>
      <c r="F78" s="15">
        <f t="shared" si="4"/>
        <v>1.2917590471507059</v>
      </c>
      <c r="G78" s="15">
        <f t="shared" si="3"/>
        <v>1.0473373173969378</v>
      </c>
      <c r="H78" s="45"/>
      <c r="I78" s="16"/>
      <c r="J78" s="30"/>
      <c r="K78" s="30"/>
      <c r="L78" s="30"/>
      <c r="M78" s="31"/>
    </row>
    <row r="79" spans="1:13" ht="31.5" x14ac:dyDescent="0.2">
      <c r="A79" s="1" t="s">
        <v>141</v>
      </c>
      <c r="B79" s="2" t="s">
        <v>142</v>
      </c>
      <c r="C79" s="18">
        <v>38733.300000000003</v>
      </c>
      <c r="D79" s="18">
        <v>55325.3</v>
      </c>
      <c r="E79" s="18">
        <v>55325.3</v>
      </c>
      <c r="F79" s="19">
        <f t="shared" si="4"/>
        <v>1.4283652567687235</v>
      </c>
      <c r="G79" s="19">
        <f t="shared" si="3"/>
        <v>1</v>
      </c>
      <c r="H79" s="45" t="s">
        <v>204</v>
      </c>
      <c r="I79" s="20"/>
      <c r="J79" s="28"/>
      <c r="K79" s="28"/>
      <c r="L79" s="28"/>
      <c r="M79" s="29"/>
    </row>
    <row r="80" spans="1:13" ht="15.75" x14ac:dyDescent="0.2">
      <c r="A80" s="1" t="s">
        <v>143</v>
      </c>
      <c r="B80" s="2" t="s">
        <v>144</v>
      </c>
      <c r="C80" s="18">
        <v>19194.5</v>
      </c>
      <c r="D80" s="18">
        <v>18804.7</v>
      </c>
      <c r="E80" s="18">
        <v>18804.7</v>
      </c>
      <c r="F80" s="19">
        <f t="shared" si="4"/>
        <v>0.97969209929927847</v>
      </c>
      <c r="G80" s="19">
        <f t="shared" ref="G80:G88" si="5">E80/D80</f>
        <v>1</v>
      </c>
      <c r="H80" s="45"/>
      <c r="I80" s="20"/>
      <c r="J80" s="28"/>
      <c r="K80" s="28"/>
      <c r="L80" s="28"/>
      <c r="M80" s="29"/>
    </row>
    <row r="81" spans="1:13" ht="63" x14ac:dyDescent="0.2">
      <c r="A81" s="1" t="s">
        <v>145</v>
      </c>
      <c r="B81" s="2" t="s">
        <v>146</v>
      </c>
      <c r="C81" s="18">
        <v>95196.1</v>
      </c>
      <c r="D81" s="18">
        <v>114729.1</v>
      </c>
      <c r="E81" s="18">
        <v>123669.18316</v>
      </c>
      <c r="F81" s="19">
        <f t="shared" si="4"/>
        <v>1.2990992609991374</v>
      </c>
      <c r="G81" s="19">
        <f t="shared" si="5"/>
        <v>1.0779234140248637</v>
      </c>
      <c r="H81" s="45" t="s">
        <v>215</v>
      </c>
      <c r="I81" s="45" t="s">
        <v>185</v>
      </c>
      <c r="J81" s="28"/>
      <c r="K81" s="28"/>
      <c r="L81" s="28"/>
      <c r="M81" s="29"/>
    </row>
    <row r="82" spans="1:13" s="17" customFormat="1" ht="15.75" x14ac:dyDescent="0.15">
      <c r="A82" s="23" t="s">
        <v>147</v>
      </c>
      <c r="B82" s="13" t="s">
        <v>148</v>
      </c>
      <c r="C82" s="14">
        <f>SUM(C83)</f>
        <v>1486930.6</v>
      </c>
      <c r="D82" s="14">
        <f>SUM(D83)</f>
        <v>426930.60000000009</v>
      </c>
      <c r="E82" s="14">
        <f>SUM(E83)</f>
        <v>407289.49307999999</v>
      </c>
      <c r="F82" s="15">
        <f t="shared" si="4"/>
        <v>0.27391291367599802</v>
      </c>
      <c r="G82" s="15">
        <f t="shared" si="5"/>
        <v>0.95399461430030996</v>
      </c>
      <c r="H82" s="45"/>
      <c r="I82" s="16"/>
      <c r="J82" s="30"/>
      <c r="K82" s="30"/>
      <c r="L82" s="30"/>
      <c r="M82" s="31"/>
    </row>
    <row r="83" spans="1:13" ht="31.5" x14ac:dyDescent="0.2">
      <c r="A83" s="1" t="s">
        <v>149</v>
      </c>
      <c r="B83" s="2" t="s">
        <v>150</v>
      </c>
      <c r="C83" s="18">
        <v>1486930.6</v>
      </c>
      <c r="D83" s="18">
        <v>426930.60000000009</v>
      </c>
      <c r="E83" s="18">
        <v>407289.49307999999</v>
      </c>
      <c r="F83" s="19">
        <f t="shared" si="4"/>
        <v>0.27391291367599802</v>
      </c>
      <c r="G83" s="19">
        <f t="shared" si="5"/>
        <v>0.95399461430030996</v>
      </c>
      <c r="H83" s="45" t="s">
        <v>216</v>
      </c>
      <c r="I83" s="20"/>
      <c r="J83" s="28"/>
      <c r="K83" s="28"/>
      <c r="L83" s="28"/>
      <c r="M83" s="29"/>
    </row>
    <row r="84" spans="1:13" s="17" customFormat="1" ht="47.25" x14ac:dyDescent="0.15">
      <c r="A84" s="23" t="s">
        <v>151</v>
      </c>
      <c r="B84" s="13" t="s">
        <v>152</v>
      </c>
      <c r="C84" s="14">
        <f>SUM(C85:C87)</f>
        <v>6136644.8000000007</v>
      </c>
      <c r="D84" s="14">
        <f>SUM(D85:D87)</f>
        <v>10230817.800000001</v>
      </c>
      <c r="E84" s="14">
        <f>SUM(E85:E87)</f>
        <v>10416874.752810001</v>
      </c>
      <c r="F84" s="15">
        <f t="shared" si="4"/>
        <v>1.6974869969351982</v>
      </c>
      <c r="G84" s="15">
        <f t="shared" si="5"/>
        <v>1.0181859316085171</v>
      </c>
      <c r="H84" s="16"/>
      <c r="I84" s="16"/>
      <c r="J84" s="30"/>
      <c r="K84" s="30"/>
      <c r="L84" s="30"/>
      <c r="M84" s="31"/>
    </row>
    <row r="85" spans="1:13" ht="47.25" x14ac:dyDescent="0.2">
      <c r="A85" s="1" t="s">
        <v>153</v>
      </c>
      <c r="B85" s="2" t="s">
        <v>154</v>
      </c>
      <c r="C85" s="18">
        <v>4261763.7</v>
      </c>
      <c r="D85" s="18">
        <v>4238648.3</v>
      </c>
      <c r="E85" s="18">
        <v>4238648.3</v>
      </c>
      <c r="F85" s="19">
        <f t="shared" si="4"/>
        <v>0.99457609533818114</v>
      </c>
      <c r="G85" s="19">
        <f t="shared" si="5"/>
        <v>1</v>
      </c>
      <c r="H85" s="20"/>
      <c r="I85" s="20"/>
      <c r="J85" s="28"/>
      <c r="K85" s="28"/>
      <c r="L85" s="28"/>
      <c r="M85" s="29"/>
    </row>
    <row r="86" spans="1:13" ht="110.25" x14ac:dyDescent="0.2">
      <c r="A86" s="1" t="s">
        <v>155</v>
      </c>
      <c r="B86" s="2" t="s">
        <v>156</v>
      </c>
      <c r="C86" s="18">
        <v>206776.9</v>
      </c>
      <c r="D86" s="18">
        <v>700801.8</v>
      </c>
      <c r="E86" s="18">
        <v>700801.8</v>
      </c>
      <c r="F86" s="19">
        <f t="shared" si="4"/>
        <v>3.3891687127527304</v>
      </c>
      <c r="G86" s="19">
        <f t="shared" si="5"/>
        <v>1</v>
      </c>
      <c r="H86" s="45" t="s">
        <v>217</v>
      </c>
      <c r="I86" s="20"/>
      <c r="J86" s="28"/>
      <c r="K86" s="28"/>
      <c r="L86" s="28"/>
      <c r="M86" s="29"/>
    </row>
    <row r="87" spans="1:13" ht="63" x14ac:dyDescent="0.2">
      <c r="A87" s="1" t="s">
        <v>157</v>
      </c>
      <c r="B87" s="2" t="s">
        <v>158</v>
      </c>
      <c r="C87" s="18">
        <v>1668104.2</v>
      </c>
      <c r="D87" s="18">
        <v>5291367.7</v>
      </c>
      <c r="E87" s="18">
        <v>5477424.6528100008</v>
      </c>
      <c r="F87" s="19">
        <f t="shared" si="4"/>
        <v>3.2836226015197378</v>
      </c>
      <c r="G87" s="19">
        <f t="shared" si="5"/>
        <v>1.0351623556249929</v>
      </c>
      <c r="H87" s="45" t="s">
        <v>205</v>
      </c>
      <c r="I87" s="20"/>
      <c r="J87" s="28"/>
      <c r="K87" s="28"/>
      <c r="L87" s="28"/>
      <c r="M87" s="29"/>
    </row>
    <row r="88" spans="1:13" s="17" customFormat="1" ht="15.75" x14ac:dyDescent="0.25">
      <c r="A88" s="50" t="s">
        <v>159</v>
      </c>
      <c r="B88" s="51"/>
      <c r="C88" s="39">
        <f>SUM(C7+C18+C21+C26+C37+C43+C48+C56+C59+C67+C73+C78+C82+C84)</f>
        <v>134310995.40000001</v>
      </c>
      <c r="D88" s="39">
        <f>SUM(D7+D18+D21+D26+D37+D43+D48+D56+D59+D67+D73+D78+D82+D84)</f>
        <v>185023174.19999999</v>
      </c>
      <c r="E88" s="39">
        <f>SUM(E7+E18+E21+E26+E37+E43+E48+E56+E59+E67+E73+E78+E82+E84)</f>
        <v>177670306.70299998</v>
      </c>
      <c r="F88" s="15">
        <f t="shared" si="4"/>
        <v>1.3228277117139136</v>
      </c>
      <c r="G88" s="15">
        <f t="shared" si="5"/>
        <v>0.96025974838669692</v>
      </c>
      <c r="H88" s="40"/>
      <c r="I88" s="16"/>
      <c r="J88" s="30"/>
      <c r="K88" s="30"/>
      <c r="L88" s="30"/>
      <c r="M88" s="31"/>
    </row>
    <row r="89" spans="1:13" ht="20.25" customHeight="1" x14ac:dyDescent="0.2">
      <c r="J89" s="28"/>
      <c r="K89" s="28"/>
      <c r="L89" s="28"/>
      <c r="M89" s="29"/>
    </row>
    <row r="90" spans="1:13" ht="37.700000000000003" customHeight="1" x14ac:dyDescent="0.2">
      <c r="A90" s="52"/>
      <c r="B90" s="52"/>
      <c r="C90" s="52"/>
      <c r="D90" s="52"/>
      <c r="E90" s="52"/>
      <c r="F90" s="52"/>
      <c r="G90" s="52"/>
      <c r="H90" s="52"/>
      <c r="I90" s="52"/>
      <c r="J90" s="28"/>
      <c r="K90" s="28"/>
      <c r="L90" s="28"/>
      <c r="M90" s="29"/>
    </row>
    <row r="91" spans="1:13" ht="20.25" customHeight="1" x14ac:dyDescent="0.2">
      <c r="J91" s="28"/>
      <c r="K91" s="28"/>
      <c r="L91" s="28"/>
      <c r="M91" s="29"/>
    </row>
    <row r="92" spans="1:13" ht="20.25" customHeight="1" x14ac:dyDescent="0.2">
      <c r="J92" s="28"/>
      <c r="K92" s="28"/>
      <c r="L92" s="28"/>
      <c r="M92" s="29"/>
    </row>
    <row r="93" spans="1:13" ht="20.25" customHeight="1" x14ac:dyDescent="0.2">
      <c r="J93" s="28"/>
      <c r="K93" s="28"/>
      <c r="L93" s="28"/>
      <c r="M93" s="29"/>
    </row>
    <row r="94" spans="1:13" ht="20.25" customHeight="1" x14ac:dyDescent="0.2">
      <c r="J94" s="28"/>
      <c r="K94" s="28"/>
      <c r="L94" s="28"/>
      <c r="M94" s="29"/>
    </row>
    <row r="95" spans="1:13" ht="20.25" customHeight="1" x14ac:dyDescent="0.2">
      <c r="J95" s="28"/>
      <c r="K95" s="28"/>
      <c r="L95" s="28"/>
      <c r="M95" s="29"/>
    </row>
    <row r="96" spans="1:13" ht="20.25" customHeight="1" x14ac:dyDescent="0.2">
      <c r="J96" s="28"/>
      <c r="K96" s="28"/>
      <c r="L96" s="28"/>
      <c r="M96" s="29"/>
    </row>
    <row r="97" spans="1:13" ht="20.25" customHeight="1" x14ac:dyDescent="0.2">
      <c r="J97" s="28"/>
      <c r="K97" s="28"/>
      <c r="L97" s="28"/>
      <c r="M97" s="29"/>
    </row>
    <row r="98" spans="1:13" ht="20.25" customHeight="1" x14ac:dyDescent="0.2">
      <c r="J98" s="28"/>
      <c r="K98" s="28"/>
      <c r="L98" s="28"/>
      <c r="M98" s="29"/>
    </row>
    <row r="99" spans="1:13" ht="20.25" customHeight="1" x14ac:dyDescent="0.2">
      <c r="J99" s="28"/>
      <c r="K99" s="28"/>
      <c r="L99" s="28"/>
      <c r="M99" s="29"/>
    </row>
    <row r="100" spans="1:13" ht="20.25" customHeight="1" x14ac:dyDescent="0.2">
      <c r="J100" s="28"/>
      <c r="K100" s="28"/>
      <c r="L100" s="28"/>
      <c r="M100" s="29"/>
    </row>
    <row r="101" spans="1:13" ht="20.25" customHeight="1" x14ac:dyDescent="0.2">
      <c r="J101" s="28"/>
      <c r="K101" s="28"/>
      <c r="L101" s="28"/>
      <c r="M101" s="29"/>
    </row>
    <row r="102" spans="1:13" ht="20.25" customHeight="1" x14ac:dyDescent="0.2">
      <c r="J102" s="28"/>
      <c r="K102" s="28"/>
      <c r="L102" s="28"/>
      <c r="M102" s="29"/>
    </row>
    <row r="103" spans="1:13" ht="20.25" customHeight="1" x14ac:dyDescent="0.2">
      <c r="J103" s="28"/>
      <c r="K103" s="28"/>
      <c r="L103" s="28"/>
      <c r="M103" s="29"/>
    </row>
    <row r="104" spans="1:13" ht="12.75" customHeight="1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28"/>
      <c r="K104" s="28"/>
      <c r="L104" s="28"/>
      <c r="M104" s="29"/>
    </row>
    <row r="105" spans="1:13" x14ac:dyDescent="0.2">
      <c r="J105" s="28"/>
      <c r="K105" s="28"/>
      <c r="L105" s="28"/>
      <c r="M105" s="28"/>
    </row>
    <row r="106" spans="1:13" x14ac:dyDescent="0.2">
      <c r="J106" s="28"/>
      <c r="K106" s="28"/>
      <c r="L106" s="28"/>
      <c r="M106" s="28"/>
    </row>
    <row r="107" spans="1:13" x14ac:dyDescent="0.2">
      <c r="J107" s="28"/>
      <c r="K107" s="28"/>
      <c r="L107" s="28"/>
      <c r="M107" s="28"/>
    </row>
  </sheetData>
  <mergeCells count="14">
    <mergeCell ref="A104:I104"/>
    <mergeCell ref="A1:I1"/>
    <mergeCell ref="A2:I2"/>
    <mergeCell ref="A4:A5"/>
    <mergeCell ref="B4:B5"/>
    <mergeCell ref="F4:G4"/>
    <mergeCell ref="K4:Q6"/>
    <mergeCell ref="K7:Q9"/>
    <mergeCell ref="K52:Q54"/>
    <mergeCell ref="A88:B88"/>
    <mergeCell ref="A90:I90"/>
    <mergeCell ref="C4:D4"/>
    <mergeCell ref="E4:E5"/>
    <mergeCell ref="H4:I4"/>
  </mergeCells>
  <pageMargins left="0.35433070866141736" right="0.19685039370078741" top="0.35433070866141736" bottom="0.27559055118110237" header="0.15748031496062992" footer="0.15748031496062992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</vt:lpstr>
      <vt:lpstr>'Расходы ОБ'!Заголовки_для_печати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2024-05-22T13:26:25Z</cp:lastPrinted>
  <dcterms:created xsi:type="dcterms:W3CDTF">2018-04-06T11:58:55Z</dcterms:created>
  <dcterms:modified xsi:type="dcterms:W3CDTF">2024-05-22T13:32:19Z</dcterms:modified>
</cp:coreProperties>
</file>