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650" yWindow="660" windowWidth="14625" windowHeight="12105"/>
  </bookViews>
  <sheets>
    <sheet name="Оценка (Этап I - IV)" sheetId="2" r:id="rId1"/>
    <sheet name="Оценка (Этап IV)" sheetId="4" r:id="rId2"/>
    <sheet name="Методика IV этап" sheetId="5" r:id="rId3"/>
    <sheet name="Показатель 8.1" sheetId="6" r:id="rId4"/>
    <sheet name="Показатель 8.2" sheetId="7" r:id="rId5"/>
    <sheet name="Показатель 9.1" sheetId="8" r:id="rId6"/>
    <sheet name="Показатель 9.2" sheetId="9" r:id="rId7"/>
    <sheet name="Показатель 9.3" sheetId="10" r:id="rId8"/>
  </sheets>
  <externalReferences>
    <externalReference r:id="rId9"/>
  </externalReferences>
  <definedNames>
    <definedName name="_xlnm._FilterDatabase" localSheetId="3" hidden="1">'Показатель 8.1'!$A$1:$K$50</definedName>
    <definedName name="_xlnm._FilterDatabase" localSheetId="4" hidden="1">'Показатель 8.2'!$A$1:$I$51</definedName>
    <definedName name="_xlnm._FilterDatabase" localSheetId="5" hidden="1">'Показатель 9.1'!$A$7:$R$45</definedName>
    <definedName name="_xlnm._FilterDatabase" localSheetId="6" hidden="1">'Показатель 9.2'!$A$7:$T$45</definedName>
    <definedName name="_xlnm._FilterDatabase" localSheetId="7" hidden="1">'Показатель 9.3'!$A$7:$Q$45</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IV)'!$A$1:$F$48</definedName>
    <definedName name="_xlnm.Print_Area" localSheetId="1">'Оценка (Этап IV)'!$A$1:$G$48</definedName>
    <definedName name="_xlnm.Print_Area" localSheetId="3">'Показатель 8.1'!$A$1:$L$50</definedName>
    <definedName name="_xlnm.Print_Area" localSheetId="4">'Показатель 8.2'!$A$1:$J$51</definedName>
    <definedName name="_xlnm.Print_Area" localSheetId="5">'Показатель 9.1'!$A$1:$J$49</definedName>
    <definedName name="_xlnm.Print_Area" localSheetId="6">'Показатель 9.2'!$A$1:$L$49</definedName>
    <definedName name="_xlnm.Print_Area" localSheetId="7">'Показатель 9.3'!$A$1:$I$49</definedName>
    <definedName name="Формат">#REF!</definedName>
  </definedNames>
  <calcPr calcId="144525"/>
</workbook>
</file>

<file path=xl/calcChain.xml><?xml version="1.0" encoding="utf-8"?>
<calcChain xmlns="http://schemas.openxmlformats.org/spreadsheetml/2006/main">
  <c r="F31" i="9" l="1"/>
  <c r="C6" i="10" l="1"/>
  <c r="C5" i="10"/>
  <c r="E40" i="10" s="1"/>
  <c r="G40" i="10" s="1"/>
  <c r="G39" i="4" s="1"/>
  <c r="C4" i="10"/>
  <c r="A3" i="10"/>
  <c r="C6" i="9"/>
  <c r="C5" i="9"/>
  <c r="F19" i="9" s="1"/>
  <c r="J19" i="9" s="1"/>
  <c r="F18" i="4" s="1"/>
  <c r="C4" i="9"/>
  <c r="A3" i="9"/>
  <c r="C6" i="8"/>
  <c r="C5" i="8"/>
  <c r="C4" i="8"/>
  <c r="A3" i="8"/>
  <c r="C8" i="7"/>
  <c r="C7" i="7"/>
  <c r="C6" i="7"/>
  <c r="C5" i="7"/>
  <c r="C4" i="7"/>
  <c r="A3" i="7"/>
  <c r="C7" i="6"/>
  <c r="C6" i="6"/>
  <c r="C5" i="6"/>
  <c r="F50" i="6" s="1"/>
  <c r="J50" i="6" s="1"/>
  <c r="C48" i="4" s="1"/>
  <c r="C4" i="6"/>
  <c r="A3" i="6"/>
  <c r="C30" i="5"/>
  <c r="C17" i="5"/>
  <c r="C5" i="5"/>
  <c r="G5" i="4"/>
  <c r="F5" i="4"/>
  <c r="E5" i="4"/>
  <c r="D5" i="4"/>
  <c r="C5" i="4"/>
  <c r="G3" i="4"/>
  <c r="F3" i="4"/>
  <c r="E3" i="4"/>
  <c r="D3" i="4"/>
  <c r="C3" i="4"/>
  <c r="B5" i="2"/>
  <c r="F24" i="9" l="1"/>
  <c r="J24" i="9" s="1"/>
  <c r="F23" i="4" s="1"/>
  <c r="E30" i="7"/>
  <c r="H30" i="7" s="1"/>
  <c r="D27" i="4" s="1"/>
  <c r="E33" i="7"/>
  <c r="H33" i="7" s="1"/>
  <c r="D30" i="4" s="1"/>
  <c r="E38" i="7"/>
  <c r="H38" i="7" s="1"/>
  <c r="D35" i="4" s="1"/>
  <c r="F40" i="9"/>
  <c r="J40" i="9" s="1"/>
  <c r="F39" i="4" s="1"/>
  <c r="E12" i="7"/>
  <c r="H12" i="7" s="1"/>
  <c r="D9" i="4" s="1"/>
  <c r="E17" i="7"/>
  <c r="H17" i="7" s="1"/>
  <c r="D14" i="4" s="1"/>
  <c r="E21" i="7"/>
  <c r="H21" i="7" s="1"/>
  <c r="D18" i="4" s="1"/>
  <c r="E25" i="7"/>
  <c r="H25" i="7" s="1"/>
  <c r="D22" i="4" s="1"/>
  <c r="F12" i="6"/>
  <c r="J12" i="6" s="1"/>
  <c r="C10" i="4" s="1"/>
  <c r="F20" i="6"/>
  <c r="J20" i="6" s="1"/>
  <c r="C18" i="4" s="1"/>
  <c r="F28" i="6"/>
  <c r="J28" i="6" s="1"/>
  <c r="C26" i="4" s="1"/>
  <c r="F34" i="6"/>
  <c r="J34" i="6" s="1"/>
  <c r="C32" i="4" s="1"/>
  <c r="F41" i="6"/>
  <c r="J41" i="6" s="1"/>
  <c r="C39" i="4" s="1"/>
  <c r="F49" i="6"/>
  <c r="J49" i="6" s="1"/>
  <c r="C47" i="4" s="1"/>
  <c r="F15" i="6"/>
  <c r="J15" i="6" s="1"/>
  <c r="C13" i="4" s="1"/>
  <c r="F22" i="6"/>
  <c r="J22" i="6" s="1"/>
  <c r="C20" i="4" s="1"/>
  <c r="F29" i="6"/>
  <c r="J29" i="6" s="1"/>
  <c r="C27" i="4" s="1"/>
  <c r="F36" i="6"/>
  <c r="J36" i="6" s="1"/>
  <c r="C34" i="4" s="1"/>
  <c r="F42" i="6"/>
  <c r="J42" i="6" s="1"/>
  <c r="C40" i="4" s="1"/>
  <c r="E13" i="7"/>
  <c r="H13" i="7" s="1"/>
  <c r="D10" i="4" s="1"/>
  <c r="E37" i="7"/>
  <c r="H37" i="7" s="1"/>
  <c r="D34" i="4" s="1"/>
  <c r="F35" i="9"/>
  <c r="J35" i="9" s="1"/>
  <c r="F34" i="4" s="1"/>
  <c r="F23" i="6"/>
  <c r="J23" i="6" s="1"/>
  <c r="C21" i="4" s="1"/>
  <c r="F30" i="6"/>
  <c r="J30" i="6" s="1"/>
  <c r="C28" i="4" s="1"/>
  <c r="F37" i="6"/>
  <c r="J37" i="6" s="1"/>
  <c r="C35" i="4" s="1"/>
  <c r="F43" i="6"/>
  <c r="J43" i="6" s="1"/>
  <c r="C41" i="4" s="1"/>
  <c r="F16" i="6"/>
  <c r="J16" i="6" s="1"/>
  <c r="C14" i="4" s="1"/>
  <c r="F38" i="6"/>
  <c r="J38" i="6" s="1"/>
  <c r="C36" i="4" s="1"/>
  <c r="E41" i="7"/>
  <c r="H41" i="7" s="1"/>
  <c r="D38" i="4" s="1"/>
  <c r="F17" i="6"/>
  <c r="J17" i="6" s="1"/>
  <c r="C15" i="4" s="1"/>
  <c r="F25" i="6"/>
  <c r="J25" i="6" s="1"/>
  <c r="C23" i="4" s="1"/>
  <c r="F31" i="6"/>
  <c r="J31" i="6" s="1"/>
  <c r="C29" i="4" s="1"/>
  <c r="E22" i="7"/>
  <c r="H22" i="7" s="1"/>
  <c r="D19" i="4" s="1"/>
  <c r="E45" i="7"/>
  <c r="H45" i="7" s="1"/>
  <c r="D42" i="4" s="1"/>
  <c r="F9" i="6"/>
  <c r="J9" i="6" s="1"/>
  <c r="C7" i="4" s="1"/>
  <c r="F18" i="6"/>
  <c r="J18" i="6" s="1"/>
  <c r="C16" i="4" s="1"/>
  <c r="F26" i="6"/>
  <c r="J26" i="6" s="1"/>
  <c r="C24" i="4" s="1"/>
  <c r="F39" i="6"/>
  <c r="J39" i="6" s="1"/>
  <c r="C37" i="4" s="1"/>
  <c r="F45" i="6"/>
  <c r="J45" i="6" s="1"/>
  <c r="C43" i="4" s="1"/>
  <c r="B5" i="4"/>
  <c r="F10" i="6"/>
  <c r="J10" i="6" s="1"/>
  <c r="C8" i="4" s="1"/>
  <c r="F19" i="6"/>
  <c r="J19" i="6" s="1"/>
  <c r="C17" i="4" s="1"/>
  <c r="F27" i="6"/>
  <c r="J27" i="6" s="1"/>
  <c r="C25" i="4" s="1"/>
  <c r="F32" i="6"/>
  <c r="J32" i="6" s="1"/>
  <c r="C30" i="4" s="1"/>
  <c r="F47" i="6"/>
  <c r="J47" i="6" s="1"/>
  <c r="C45" i="4" s="1"/>
  <c r="E29" i="7"/>
  <c r="H29" i="7" s="1"/>
  <c r="D26" i="4" s="1"/>
  <c r="E48" i="7"/>
  <c r="H48" i="7" s="1"/>
  <c r="D45" i="4" s="1"/>
  <c r="F11" i="6"/>
  <c r="J11" i="6" s="1"/>
  <c r="C9" i="4" s="1"/>
  <c r="F33" i="6"/>
  <c r="J33" i="6" s="1"/>
  <c r="C31" i="4" s="1"/>
  <c r="F40" i="6"/>
  <c r="J40" i="6" s="1"/>
  <c r="C38" i="4" s="1"/>
  <c r="F48" i="6"/>
  <c r="J48" i="6" s="1"/>
  <c r="C46" i="4" s="1"/>
  <c r="E24" i="10"/>
  <c r="G24" i="10" s="1"/>
  <c r="G23" i="4" s="1"/>
  <c r="E49" i="8"/>
  <c r="H49" i="8" s="1"/>
  <c r="E48" i="4" s="1"/>
  <c r="E45" i="8"/>
  <c r="H45" i="8" s="1"/>
  <c r="E44" i="4" s="1"/>
  <c r="E42" i="8"/>
  <c r="H42" i="8" s="1"/>
  <c r="E41" i="4" s="1"/>
  <c r="E38" i="8"/>
  <c r="H38" i="8" s="1"/>
  <c r="E37" i="4" s="1"/>
  <c r="E34" i="8"/>
  <c r="H34" i="8" s="1"/>
  <c r="E33" i="4" s="1"/>
  <c r="E30" i="8"/>
  <c r="H30" i="8" s="1"/>
  <c r="E29" i="4" s="1"/>
  <c r="E26" i="8"/>
  <c r="H26" i="8" s="1"/>
  <c r="E25" i="4" s="1"/>
  <c r="E22" i="8"/>
  <c r="H22" i="8" s="1"/>
  <c r="E21" i="4" s="1"/>
  <c r="E18" i="8"/>
  <c r="H18" i="8" s="1"/>
  <c r="E17" i="4" s="1"/>
  <c r="E14" i="8"/>
  <c r="H14" i="8" s="1"/>
  <c r="E13" i="4" s="1"/>
  <c r="E9" i="8"/>
  <c r="H9" i="8" s="1"/>
  <c r="E8" i="4" s="1"/>
  <c r="E48" i="8"/>
  <c r="H48" i="8" s="1"/>
  <c r="E47" i="4" s="1"/>
  <c r="E44" i="8"/>
  <c r="H44" i="8" s="1"/>
  <c r="E43" i="4" s="1"/>
  <c r="E41" i="8"/>
  <c r="H41" i="8" s="1"/>
  <c r="E40" i="4" s="1"/>
  <c r="E37" i="8"/>
  <c r="H37" i="8" s="1"/>
  <c r="E36" i="4" s="1"/>
  <c r="E33" i="8"/>
  <c r="H33" i="8" s="1"/>
  <c r="E32" i="4" s="1"/>
  <c r="E29" i="8"/>
  <c r="H29" i="8" s="1"/>
  <c r="E28" i="4" s="1"/>
  <c r="E25" i="8"/>
  <c r="H25" i="8" s="1"/>
  <c r="E24" i="4" s="1"/>
  <c r="E21" i="8"/>
  <c r="H21" i="8" s="1"/>
  <c r="E20" i="4" s="1"/>
  <c r="E17" i="8"/>
  <c r="H17" i="8" s="1"/>
  <c r="E16" i="4" s="1"/>
  <c r="E13" i="8"/>
  <c r="H13" i="8" s="1"/>
  <c r="E12" i="4" s="1"/>
  <c r="E8" i="8"/>
  <c r="H8" i="8" s="1"/>
  <c r="E7" i="4" s="1"/>
  <c r="E36" i="8"/>
  <c r="H36" i="8" s="1"/>
  <c r="E35" i="4" s="1"/>
  <c r="E28" i="8"/>
  <c r="H28" i="8" s="1"/>
  <c r="E27" i="4" s="1"/>
  <c r="E20" i="8"/>
  <c r="H20" i="8" s="1"/>
  <c r="E19" i="4" s="1"/>
  <c r="E11" i="8"/>
  <c r="H11" i="8" s="1"/>
  <c r="E10" i="4" s="1"/>
  <c r="E43" i="8"/>
  <c r="H43" i="8" s="1"/>
  <c r="E42" i="4" s="1"/>
  <c r="E35" i="8"/>
  <c r="H35" i="8" s="1"/>
  <c r="E34" i="4" s="1"/>
  <c r="E27" i="8"/>
  <c r="H27" i="8" s="1"/>
  <c r="E26" i="4" s="1"/>
  <c r="E19" i="8"/>
  <c r="H19" i="8" s="1"/>
  <c r="E18" i="4" s="1"/>
  <c r="E10" i="8"/>
  <c r="H10" i="8" s="1"/>
  <c r="E9" i="4" s="1"/>
  <c r="E46" i="8"/>
  <c r="H46" i="8" s="1"/>
  <c r="E45" i="4" s="1"/>
  <c r="E31" i="8"/>
  <c r="H31" i="8" s="1"/>
  <c r="E30" i="4" s="1"/>
  <c r="E15" i="8"/>
  <c r="H15" i="8" s="1"/>
  <c r="E14" i="4" s="1"/>
  <c r="E40" i="8"/>
  <c r="H40" i="8" s="1"/>
  <c r="E39" i="4" s="1"/>
  <c r="E24" i="8"/>
  <c r="H24" i="8" s="1"/>
  <c r="E23" i="4" s="1"/>
  <c r="E32" i="8"/>
  <c r="H32" i="8" s="1"/>
  <c r="E31" i="4" s="1"/>
  <c r="E19" i="10"/>
  <c r="G19" i="10" s="1"/>
  <c r="G18" i="4" s="1"/>
  <c r="E39" i="8"/>
  <c r="H39" i="8" s="1"/>
  <c r="E38" i="4" s="1"/>
  <c r="E16" i="8"/>
  <c r="H16" i="8" s="1"/>
  <c r="E15" i="4" s="1"/>
  <c r="E47" i="8"/>
  <c r="H47" i="8" s="1"/>
  <c r="E46" i="4" s="1"/>
  <c r="E35" i="10"/>
  <c r="G35" i="10" s="1"/>
  <c r="G34" i="4" s="1"/>
  <c r="E23" i="8"/>
  <c r="H23" i="8" s="1"/>
  <c r="E22" i="4" s="1"/>
  <c r="E49" i="10"/>
  <c r="G49" i="10" s="1"/>
  <c r="G48" i="4" s="1"/>
  <c r="E45" i="10"/>
  <c r="G45" i="10" s="1"/>
  <c r="G44" i="4" s="1"/>
  <c r="E42" i="10"/>
  <c r="G42" i="10" s="1"/>
  <c r="G41" i="4" s="1"/>
  <c r="E38" i="10"/>
  <c r="G38" i="10" s="1"/>
  <c r="G37" i="4" s="1"/>
  <c r="E34" i="10"/>
  <c r="G34" i="10" s="1"/>
  <c r="G33" i="4" s="1"/>
  <c r="E30" i="10"/>
  <c r="G30" i="10" s="1"/>
  <c r="G29" i="4" s="1"/>
  <c r="E26" i="10"/>
  <c r="G26" i="10" s="1"/>
  <c r="G25" i="4" s="1"/>
  <c r="E22" i="10"/>
  <c r="G22" i="10" s="1"/>
  <c r="G21" i="4" s="1"/>
  <c r="E18" i="10"/>
  <c r="G18" i="10" s="1"/>
  <c r="G17" i="4" s="1"/>
  <c r="E14" i="10"/>
  <c r="G14" i="10" s="1"/>
  <c r="G13" i="4" s="1"/>
  <c r="E9" i="10"/>
  <c r="G9" i="10" s="1"/>
  <c r="G8" i="4" s="1"/>
  <c r="E48" i="10"/>
  <c r="G48" i="10" s="1"/>
  <c r="G47" i="4" s="1"/>
  <c r="E44" i="10"/>
  <c r="G44" i="10" s="1"/>
  <c r="G43" i="4" s="1"/>
  <c r="E41" i="10"/>
  <c r="G41" i="10" s="1"/>
  <c r="G40" i="4" s="1"/>
  <c r="E37" i="10"/>
  <c r="G37" i="10" s="1"/>
  <c r="G36" i="4" s="1"/>
  <c r="E33" i="10"/>
  <c r="G33" i="10" s="1"/>
  <c r="G32" i="4" s="1"/>
  <c r="E29" i="10"/>
  <c r="G29" i="10" s="1"/>
  <c r="G28" i="4" s="1"/>
  <c r="E25" i="10"/>
  <c r="G25" i="10" s="1"/>
  <c r="G24" i="4" s="1"/>
  <c r="E21" i="10"/>
  <c r="G21" i="10" s="1"/>
  <c r="G20" i="4" s="1"/>
  <c r="E17" i="10"/>
  <c r="G17" i="10" s="1"/>
  <c r="G16" i="4" s="1"/>
  <c r="E13" i="10"/>
  <c r="G13" i="10" s="1"/>
  <c r="G12" i="4" s="1"/>
  <c r="E8" i="10"/>
  <c r="G8" i="10" s="1"/>
  <c r="G7" i="4" s="1"/>
  <c r="E46" i="10"/>
  <c r="G46" i="10" s="1"/>
  <c r="G45" i="4" s="1"/>
  <c r="E39" i="10"/>
  <c r="G39" i="10" s="1"/>
  <c r="G38" i="4" s="1"/>
  <c r="E31" i="10"/>
  <c r="G31" i="10" s="1"/>
  <c r="G30" i="4" s="1"/>
  <c r="E23" i="10"/>
  <c r="G23" i="10" s="1"/>
  <c r="G22" i="4" s="1"/>
  <c r="E15" i="10"/>
  <c r="G15" i="10" s="1"/>
  <c r="G14" i="4" s="1"/>
  <c r="E36" i="10"/>
  <c r="G36" i="10" s="1"/>
  <c r="G35" i="4" s="1"/>
  <c r="E28" i="10"/>
  <c r="G28" i="10" s="1"/>
  <c r="G27" i="4" s="1"/>
  <c r="E20" i="10"/>
  <c r="G20" i="10" s="1"/>
  <c r="G19" i="4" s="1"/>
  <c r="E11" i="10"/>
  <c r="G11" i="10" s="1"/>
  <c r="G10" i="4" s="1"/>
  <c r="E47" i="10"/>
  <c r="G47" i="10" s="1"/>
  <c r="G46" i="4" s="1"/>
  <c r="E32" i="10"/>
  <c r="G32" i="10" s="1"/>
  <c r="G31" i="4" s="1"/>
  <c r="E16" i="10"/>
  <c r="G16" i="10" s="1"/>
  <c r="G15" i="4" s="1"/>
  <c r="E43" i="10"/>
  <c r="G43" i="10" s="1"/>
  <c r="G42" i="4" s="1"/>
  <c r="E27" i="10"/>
  <c r="G27" i="10" s="1"/>
  <c r="G26" i="4" s="1"/>
  <c r="E10" i="10"/>
  <c r="G10" i="10" s="1"/>
  <c r="G9" i="4" s="1"/>
  <c r="F49" i="9"/>
  <c r="J49" i="9" s="1"/>
  <c r="F48" i="4" s="1"/>
  <c r="F45" i="9"/>
  <c r="J45" i="9" s="1"/>
  <c r="F44" i="4" s="1"/>
  <c r="F42" i="9"/>
  <c r="J42" i="9" s="1"/>
  <c r="F41" i="4" s="1"/>
  <c r="F38" i="9"/>
  <c r="J38" i="9" s="1"/>
  <c r="F37" i="4" s="1"/>
  <c r="F34" i="9"/>
  <c r="J34" i="9" s="1"/>
  <c r="F33" i="4" s="1"/>
  <c r="F30" i="9"/>
  <c r="J30" i="9" s="1"/>
  <c r="F29" i="4" s="1"/>
  <c r="F26" i="9"/>
  <c r="J26" i="9" s="1"/>
  <c r="F25" i="4" s="1"/>
  <c r="F22" i="9"/>
  <c r="J22" i="9" s="1"/>
  <c r="F21" i="4" s="1"/>
  <c r="F18" i="9"/>
  <c r="J18" i="9" s="1"/>
  <c r="F17" i="4" s="1"/>
  <c r="F14" i="9"/>
  <c r="J14" i="9" s="1"/>
  <c r="F13" i="4" s="1"/>
  <c r="F9" i="9"/>
  <c r="J9" i="9" s="1"/>
  <c r="F8" i="4" s="1"/>
  <c r="F48" i="9"/>
  <c r="J48" i="9" s="1"/>
  <c r="F47" i="4" s="1"/>
  <c r="F44" i="9"/>
  <c r="J44" i="9" s="1"/>
  <c r="F43" i="4" s="1"/>
  <c r="F41" i="9"/>
  <c r="J41" i="9" s="1"/>
  <c r="F40" i="4" s="1"/>
  <c r="F37" i="9"/>
  <c r="J37" i="9" s="1"/>
  <c r="F36" i="4" s="1"/>
  <c r="F33" i="9"/>
  <c r="J33" i="9" s="1"/>
  <c r="F32" i="4" s="1"/>
  <c r="F29" i="9"/>
  <c r="J29" i="9" s="1"/>
  <c r="F28" i="4" s="1"/>
  <c r="F25" i="9"/>
  <c r="J25" i="9" s="1"/>
  <c r="F24" i="4" s="1"/>
  <c r="F21" i="9"/>
  <c r="J21" i="9" s="1"/>
  <c r="F20" i="4" s="1"/>
  <c r="F17" i="9"/>
  <c r="J17" i="9" s="1"/>
  <c r="F16" i="4" s="1"/>
  <c r="F13" i="9"/>
  <c r="J13" i="9" s="1"/>
  <c r="F12" i="4" s="1"/>
  <c r="F8" i="9"/>
  <c r="J8" i="9" s="1"/>
  <c r="F7" i="4" s="1"/>
  <c r="F46" i="9"/>
  <c r="J46" i="9" s="1"/>
  <c r="F45" i="4" s="1"/>
  <c r="F39" i="9"/>
  <c r="J39" i="9" s="1"/>
  <c r="F38" i="4" s="1"/>
  <c r="J31" i="9"/>
  <c r="F30" i="4" s="1"/>
  <c r="F23" i="9"/>
  <c r="J23" i="9" s="1"/>
  <c r="F22" i="4" s="1"/>
  <c r="F15" i="9"/>
  <c r="J15" i="9" s="1"/>
  <c r="F14" i="4" s="1"/>
  <c r="F36" i="9"/>
  <c r="J36" i="9" s="1"/>
  <c r="F35" i="4" s="1"/>
  <c r="F28" i="9"/>
  <c r="J28" i="9" s="1"/>
  <c r="F27" i="4" s="1"/>
  <c r="F20" i="9"/>
  <c r="J20" i="9" s="1"/>
  <c r="F19" i="4" s="1"/>
  <c r="F11" i="9"/>
  <c r="J11" i="9" s="1"/>
  <c r="F10" i="4" s="1"/>
  <c r="F10" i="9"/>
  <c r="J10" i="9" s="1"/>
  <c r="F9" i="4" s="1"/>
  <c r="F27" i="9"/>
  <c r="J27" i="9" s="1"/>
  <c r="F26" i="4" s="1"/>
  <c r="F43" i="9"/>
  <c r="J43" i="9" s="1"/>
  <c r="F42" i="4" s="1"/>
  <c r="F16" i="9"/>
  <c r="J16" i="9" s="1"/>
  <c r="F15" i="4" s="1"/>
  <c r="F32" i="9"/>
  <c r="J32" i="9" s="1"/>
  <c r="F31" i="4" s="1"/>
  <c r="F47" i="9"/>
  <c r="J47" i="9" s="1"/>
  <c r="F46" i="4" s="1"/>
  <c r="F44" i="6"/>
  <c r="J44" i="6" s="1"/>
  <c r="C42" i="4" s="1"/>
  <c r="F46" i="6"/>
  <c r="J46" i="6" s="1"/>
  <c r="C44" i="4" s="1"/>
  <c r="F35" i="6"/>
  <c r="J35" i="6" s="1"/>
  <c r="C33" i="4" s="1"/>
  <c r="F14" i="6"/>
  <c r="J14" i="6" s="1"/>
  <c r="C12" i="4" s="1"/>
  <c r="F24" i="6"/>
  <c r="J24" i="6" s="1"/>
  <c r="C22" i="4" s="1"/>
  <c r="E51" i="7"/>
  <c r="E47" i="7"/>
  <c r="H47" i="7" s="1"/>
  <c r="D44"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1" i="7"/>
  <c r="H11" i="7" s="1"/>
  <c r="D8" i="4" s="1"/>
  <c r="E50" i="7"/>
  <c r="H50" i="7" s="1"/>
  <c r="D47" i="4" s="1"/>
  <c r="E46" i="7"/>
  <c r="H46" i="7" s="1"/>
  <c r="D43"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18" i="7"/>
  <c r="H18" i="7" s="1"/>
  <c r="D15" i="4" s="1"/>
  <c r="E26" i="7"/>
  <c r="E34" i="7"/>
  <c r="H34" i="7" s="1"/>
  <c r="D31" i="4" s="1"/>
  <c r="E42" i="7"/>
  <c r="H42" i="7" s="1"/>
  <c r="D39" i="4" s="1"/>
  <c r="E49" i="7"/>
  <c r="H49" i="7" s="1"/>
  <c r="D46" i="4" s="1"/>
  <c r="F21" i="6"/>
  <c r="J21" i="6" s="1"/>
  <c r="C19" i="4" s="1"/>
  <c r="H51" i="7" l="1"/>
  <c r="D48" i="4" s="1"/>
  <c r="H26" i="7"/>
  <c r="D23" i="4" s="1"/>
  <c r="B12" i="4"/>
  <c r="B36" i="4"/>
  <c r="C36" i="2" s="1"/>
  <c r="B9" i="4"/>
  <c r="B7" i="4"/>
  <c r="B18" i="4"/>
  <c r="B42" i="4"/>
  <c r="B45" i="4"/>
  <c r="B31" i="4"/>
  <c r="B24" i="4"/>
  <c r="B21" i="4"/>
  <c r="B28" i="4"/>
  <c r="B14" i="4"/>
  <c r="B43" i="4"/>
  <c r="B26" i="4"/>
  <c r="B30" i="4"/>
  <c r="B47" i="4"/>
  <c r="B13" i="4"/>
  <c r="B22" i="4"/>
  <c r="B10" i="4"/>
  <c r="B15" i="4"/>
  <c r="B25" i="4"/>
  <c r="B27" i="4"/>
  <c r="B34" i="4"/>
  <c r="B8" i="4"/>
  <c r="B44" i="4"/>
  <c r="B19" i="4"/>
  <c r="B46" i="4"/>
  <c r="B40" i="4"/>
  <c r="B29" i="4"/>
  <c r="B33" i="4"/>
  <c r="B39" i="4"/>
  <c r="B16" i="4"/>
  <c r="B35" i="4"/>
  <c r="B20" i="4"/>
  <c r="B37" i="4"/>
  <c r="B41" i="4"/>
  <c r="B17" i="4"/>
  <c r="B32" i="4"/>
  <c r="B38" i="4"/>
  <c r="B48" i="4" l="1"/>
  <c r="B23" i="4"/>
  <c r="C9" i="2"/>
  <c r="C18" i="2"/>
  <c r="B18" i="2" s="1"/>
  <c r="C7" i="2"/>
  <c r="B7" i="2" s="1"/>
  <c r="C46" i="2"/>
  <c r="C37" i="2"/>
  <c r="C35" i="2"/>
  <c r="C40" i="2"/>
  <c r="C12" i="2"/>
  <c r="C28" i="2"/>
  <c r="C45" i="2"/>
  <c r="C16" i="2"/>
  <c r="C13" i="2"/>
  <c r="C21" i="2"/>
  <c r="C38" i="2"/>
  <c r="C39" i="2"/>
  <c r="C8" i="2"/>
  <c r="C24" i="2"/>
  <c r="C15" i="2"/>
  <c r="B36" i="2"/>
  <c r="C33" i="2"/>
  <c r="C19" i="2"/>
  <c r="C34" i="2"/>
  <c r="C10" i="2"/>
  <c r="C30" i="2"/>
  <c r="C31" i="2"/>
  <c r="C17" i="2"/>
  <c r="C27" i="2"/>
  <c r="C26" i="2"/>
  <c r="C43" i="2"/>
  <c r="C42" i="2"/>
  <c r="C47" i="2"/>
  <c r="C32" i="2"/>
  <c r="C29" i="2"/>
  <c r="C41" i="2"/>
  <c r="C20" i="2"/>
  <c r="C44" i="2"/>
  <c r="C25" i="2"/>
  <c r="C22" i="2"/>
  <c r="C14" i="2"/>
  <c r="C23" i="2" l="1"/>
  <c r="B23" i="2" s="1"/>
  <c r="C48" i="2"/>
  <c r="B48" i="2" s="1"/>
  <c r="B9" i="2"/>
  <c r="B29" i="2"/>
  <c r="B42" i="2"/>
  <c r="B31" i="2"/>
  <c r="B10" i="2"/>
  <c r="B19" i="2"/>
  <c r="B39" i="2"/>
  <c r="B16" i="2"/>
  <c r="B20" i="2"/>
  <c r="B17" i="2"/>
  <c r="B21" i="2"/>
  <c r="B28" i="2"/>
  <c r="B35" i="2"/>
  <c r="B43" i="2"/>
  <c r="B15" i="2"/>
  <c r="B46" i="2"/>
  <c r="B47" i="2"/>
  <c r="B27" i="2"/>
  <c r="B30" i="2"/>
  <c r="B33" i="2"/>
  <c r="B8" i="2"/>
  <c r="B38" i="2"/>
  <c r="B45" i="2"/>
  <c r="B12" i="2"/>
  <c r="B37" i="2"/>
  <c r="B14" i="2"/>
  <c r="B44" i="2"/>
  <c r="B41" i="2"/>
  <c r="B13" i="2"/>
  <c r="B40" i="2"/>
  <c r="B22" i="2"/>
  <c r="B25" i="2"/>
  <c r="B24" i="2"/>
  <c r="B26" i="2"/>
  <c r="B34" i="2"/>
  <c r="B32" i="2"/>
</calcChain>
</file>

<file path=xl/sharedStrings.xml><?xml version="1.0" encoding="utf-8"?>
<sst xmlns="http://schemas.openxmlformats.org/spreadsheetml/2006/main" count="1011" uniqueCount="342">
  <si>
    <t xml:space="preserve">Оценка муниципальных образований по I - IV этапам </t>
  </si>
  <si>
    <t>Календарный период</t>
  </si>
  <si>
    <t>Итого по IV этапу</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</si>
  <si>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</si>
  <si>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</si>
  <si>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</si>
  <si>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</si>
  <si>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</si>
  <si>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</si>
  <si>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</si>
  <si>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Итого по I - IV этапам</t>
  </si>
  <si>
    <t>Городскте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</si>
  <si>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</si>
  <si>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</si>
  <si>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</si>
  <si>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</si>
  <si>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</si>
  <si>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</si>
  <si>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</si>
  <si>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</si>
  <si>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</si>
  <si>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</si>
  <si>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</si>
  <si>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</si>
  <si>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</si>
  <si>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</si>
  <si>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</si>
  <si>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</si>
  <si>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</si>
  <si>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</si>
  <si>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</si>
  <si>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</si>
  <si>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</si>
  <si>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</si>
  <si>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</si>
  <si>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</si>
  <si>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</si>
  <si>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</si>
  <si>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</si>
  <si>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</si>
  <si>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</si>
  <si>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</si>
  <si>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</si>
  <si>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</si>
  <si>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</si>
  <si>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</si>
  <si>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</si>
  <si>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</si>
  <si>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</si>
  <si>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</si>
  <si>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</si>
  <si>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</si>
  <si>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</si>
  <si>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</si>
  <si>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</si>
  <si>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</si>
  <si>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 п/п</t>
  </si>
  <si>
    <t>Вопросы и варианты ответов</t>
  </si>
  <si>
    <t>Баллы</t>
  </si>
  <si>
    <t>8.</t>
  </si>
  <si>
    <t xml:space="preserve">Проект бюджета муниципального образования </t>
  </si>
  <si>
    <t>8.1</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</si>
  <si>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</si>
  <si>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</si>
  <si>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</si>
  <si>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</si>
  <si>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8.2</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</si>
  <si>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</si>
  <si>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</si>
  <si>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</si>
  <si>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</si>
  <si>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</si>
  <si>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</si>
  <si>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</si>
  <si>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</si>
  <si>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</si>
  <si>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</si>
  <si>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</si>
  <si>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</si>
  <si>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</si>
  <si>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</si>
  <si>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</si>
  <si>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</si>
  <si>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</si>
  <si>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</si>
  <si>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</si>
  <si>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</si>
  <si>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</si>
  <si>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</si>
  <si>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Итого баллов на IV этапе</t>
  </si>
  <si>
    <t xml:space="preserve">8.1. Проект решения о бюджете муниципального образования </t>
  </si>
  <si>
    <t>Комментарий:</t>
  </si>
  <si>
    <t>Формат
(указать формат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</si>
  <si>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</si>
  <si>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8.1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</si>
  <si>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</si>
  <si>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</si>
  <si>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</si>
  <si>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</si>
  <si>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</si>
  <si>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</si>
  <si>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</si>
  <si>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</si>
  <si>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</si>
  <si>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</si>
  <si>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Городские округа</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</si>
  <si>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</si>
  <si>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8.2</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</si>
  <si>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</si>
  <si>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Вопрос</t>
  </si>
  <si>
    <t>Оценка показателя 9.1</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</si>
  <si>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</si>
  <si>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9.2</t>
  </si>
  <si>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</si>
  <si>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Оценка показателя 9.3</t>
  </si>
  <si>
    <t>затрудненный поиск</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</si>
  <si>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</si>
  <si>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</si>
  <si>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 xml:space="preserve"> 2023 год</t>
  </si>
  <si>
    <t>http://saratovmer.ru/budget/rubrics/4/1331.html</t>
  </si>
  <si>
    <t>Word</t>
  </si>
  <si>
    <t>http://saratovmer.ru/budget/rubrics/6/1310.html</t>
  </si>
  <si>
    <t>http://saratovmer.ru/news/2023/10/27/82054.html</t>
  </si>
  <si>
    <t>PDF</t>
  </si>
  <si>
    <t>http://saratovmer.ru/news/2023/06/06/79219.html
http://saratovmer.ru/news/2023/06/13/79357.html
http://saratovmer.ru/news/2023/11/24/82517.html</t>
  </si>
  <si>
    <t>https://zatosvetly.ru/city/economics_amp_finance/byudzhet-gorodskogo-okruga/byudzhet-gorodskogo-okruga-zato-svetlyy/2024-g/index.php?ELEMENT_ID=23783</t>
  </si>
  <si>
    <t>Web, Word</t>
  </si>
  <si>
    <t>https://zatosvetly.gosuslugi.ru/upr-finansov/biudzhet/budzhetdlyadgr/dokumenty_745.html</t>
  </si>
  <si>
    <t>https://zatosvetly.ru/about/info/news/23875/</t>
  </si>
  <si>
    <t>https://zatosvetly.ru/city/economics_amp_finance/byudzhet-gorodskogo-okruga/byudzhet-gorodskogo-okruga-zato-svetlyy/2024-g/index.php?ELEMENT_ID=24042</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</si>
  <si>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Муниципальное образование принимало участие в Всероссийском конкурсе «Лучшая муниципальная практика», но информации об этом на сайте не обнаружено.</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</si>
  <si>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Ссылка на страницу, где опубликовано информационное сообщение, не предоставлена, на сайте информация не найдена.</t>
  </si>
  <si>
    <t>http://zatoshihany.ru/budget/proekty-resheniy/2024/</t>
  </si>
  <si>
    <t>Word, Excel</t>
  </si>
  <si>
    <t>http://zatoshihany.ru/budget/byudzhet-dlya-grazhdan/</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</si>
  <si>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не позднее даты внесения проекта решения о бюджете муниципального образования в представительный орган</t>
    </r>
    <r>
      <rPr>
        <sz val="10"/>
        <rFont val="PT Astra Serif"/>
        <family val="1"/>
        <charset val="204"/>
      </rPr>
      <t xml:space="preserve"> (дата последнего изменения в брошюре - 13.12.2023,  а дата постановления №400  Администрации МО г. Шиханы «О проекте бюджета на 2024 год…» - 02.11.2023 ). Отсутствует п.5.</t>
    </r>
  </si>
  <si>
    <r>
      <t>В составе информационных сообщений о проведении публичных слушаний в обязательном порядке должны быть указаны дата, время,</t>
    </r>
    <r>
      <rPr>
        <u/>
        <sz val="10"/>
        <rFont val="PT Astra Serif"/>
        <family val="1"/>
        <charset val="204"/>
      </rPr>
      <t xml:space="preserve"> место и порядок их проведения и определения результата</t>
    </r>
    <r>
      <rPr>
        <sz val="10"/>
        <rFont val="PT Astra Serif"/>
        <family val="1"/>
        <charset val="204"/>
      </rPr>
      <t xml:space="preserve">. </t>
    </r>
  </si>
  <si>
    <t>http://zatoshihany.ru/about/info/anounces/5377/</t>
  </si>
  <si>
    <t>Раздел «Бюджет для граждан». Опубликован не в составе материалов к проекту решения о бюджете муниципального образования на очередной финансовый год</t>
  </si>
  <si>
    <t>http://mihailovski.ru/news/obyavlenie2502/</t>
  </si>
  <si>
    <t>http://mihailovski.ru/byudzhet-mo-na-2024-2026-gody/resheniya-o-byudzhete-/proekt-resheniya-o-byudzhete-i-materialy-k-nemu/</t>
  </si>
  <si>
    <t>http://mihailovski.ru/byudzhet-dlya-grazhdan/byudzhet-dlya-grazhdan-razrabotannyy-na-osnove-pro6563/</t>
  </si>
  <si>
    <t>Пункт 4 не соответствует  (сведения о целевых показателях по муниципальным программам представлены не в динамике 2022-2026 гг )</t>
  </si>
  <si>
    <t>http://mihailovski.ru/news/obyavlenie2912/</t>
  </si>
  <si>
    <t>http://mihailovski.ru/byudzhet-mo-na-2024-2026-gody/materialy-k-proektu-resheniya-o-byudzhete/protokol-publichnykh-slushaniy-po-proektu-byudzhet/</t>
  </si>
  <si>
    <t>JPG</t>
  </si>
  <si>
    <t>http://algay.sarmo.ru/byudzhet-ekonomika-finansy/byudzhet-dokumenty.php</t>
  </si>
  <si>
    <t>Дата последнего изменения файла Решения от  15 ноября  2023 года № 147 «О проекте бюджета Александрово-Гайского муниципального района на 2024 год и плановый период 2025 и 2026 годов»  - 29.12.2023</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</si>
  <si>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 xml:space="preserve">не позднее даты внесения проекта решения о бюджете муниципального образования в представительный орган </t>
    </r>
    <r>
      <rPr>
        <sz val="10"/>
        <rFont val="PT Astra Serif"/>
        <family val="1"/>
        <charset val="204"/>
      </rPr>
      <t>(дата последнего изменения в брошюре - 29.12.2023,  а дата решения № 147 «О проекте бюджета Александрово-Гайского муниципального района на 2024 год и плановый период 2025 и 2026 годов» - 15.11.2023 ). Отсутствует п.5, пункт  1 не  соответствует (отсутствуют показатели, характеризующие объем производства и состав населения в динамике), пункт 4 не соответствует  (сведения о целевых показателях по муниципальным программам представлены не в динамике 2022-2026 гг )</t>
    </r>
  </si>
  <si>
    <r>
      <t xml:space="preserve">Обратите внимание: по предоставленной ссылке https://zatosvetly.ru/city/economics_amp_finance/byudzhet-gorodskogo-okruga/byudzhet-dlya-grazhdan/index.php?ELEMENT_ID=23784 при переходе по заголовку </t>
    </r>
    <r>
      <rPr>
        <sz val="10"/>
        <rFont val="Times New Roman"/>
        <family val="1"/>
        <charset val="204"/>
      </rPr>
      <t>«</t>
    </r>
    <r>
      <rPr>
        <sz val="10"/>
        <rFont val="PT Astra Serif"/>
        <family val="1"/>
        <charset val="204"/>
      </rPr>
      <t>Ознакомиться» выход ошибка «Страница не найдена (ошибка 404)» . БдГ найден по другой ссылке. Пункт 4 не  соответствует (не по всем муниципальным программам данные представлены в динамике2022-2026 гг)</t>
    </r>
  </si>
  <si>
    <t>Опубликован не в составе материалов к проекту решения о бюджете муниципального образования на очередной финансовый год</t>
  </si>
  <si>
    <t xml:space="preserve">В документе отсутствует подпись должностного лица. Не соблюден формат размещения официального документа.  </t>
  </si>
  <si>
    <t>http://algay.sarmo.ru/?ELEMENT_ID=10232</t>
  </si>
  <si>
    <t>https://arkadak.gosuslugi.ru/ofitsialno/statistika/byudzhet-dlya-grazhdan/reshenie-o-byudzhete/byudzhet-2024-2026/</t>
  </si>
  <si>
    <r>
      <t xml:space="preserve">больше 7 кликов, рекомендовано добавить на главной странице быструю ссылку на раздел </t>
    </r>
    <r>
      <rPr>
        <sz val="10"/>
        <rFont val="Times New Roman"/>
        <family val="1"/>
        <charset val="204"/>
      </rPr>
      <t>«Бюджет»</t>
    </r>
  </si>
  <si>
    <r>
      <t xml:space="preserve">больше 6 кликов, рекомендовано добавить на главной странице быструю ссылку на раздел </t>
    </r>
    <r>
      <rPr>
        <sz val="10"/>
        <rFont val="Times New Roman"/>
        <family val="1"/>
        <charset val="204"/>
      </rPr>
      <t>«Бюджет»</t>
    </r>
  </si>
  <si>
    <t>https://arkadak.gosuslugi.ru/dlya-zhiteley/novosti-i-reportazhi/novosti_535.html</t>
  </si>
  <si>
    <t>http://algay.sarmo.ru/?ELEMENT_ID=10231</t>
  </si>
  <si>
    <t>больше 6 кликов, рекомендовано добавить на главной странице быструю ссылку на раздел «Бюджет»</t>
  </si>
  <si>
    <t>https://arkadak.gosuslugi.ru/dlya-zhiteley/novosti-i-reportazhi/novosti_445.html          https://arkadak.gosuslugi.ru/dlya-zhiteley/novosti-i-reportazhi/novosti_611.html</t>
  </si>
  <si>
    <t>https://atkarsk.moyaokruga.ru/CityArticles.aspx?articleid=19194
https://atkarskgazeta.ru/novosti/economika/atkarskij-rajon-nameren-stat-luchshim-v-rossii-v-sfere-finansov-2/
https://atkarskgazeta.ru/novosti/economika/atkarskij-rajon-stal-luchshim-v-rossii-v-sfere-upravleniya-finansami/
https://atkarsk.moyaokruga.ru/CityArticles.aspx?articleid=19412
https://atkarsk.moyaokruga.ru/CityArticles.aspx?articleid=20592</t>
  </si>
  <si>
    <t>https://atkarsk.moyaokruga.ru/CityArticles.aspx?articleid=20559</t>
  </si>
  <si>
    <t>https://atkarsk.moyaokruga.ru/CityArticles.aspx?articleid=20420</t>
  </si>
  <si>
    <t>https://atkarsk.moyaokruga.ru/CityArticles.aspx?articleid=20599</t>
  </si>
  <si>
    <t>https://atkarsk.moyaokruga.ru/CityArticles.aspx?articleid=20650</t>
  </si>
  <si>
    <t>Ссылка на страницу, где опубликолвано информационное сообщение, не предоставлена, на сайте информация не найдена.</t>
  </si>
  <si>
    <t>https://admbk.ru/administration/finansovoe-upravlenie/byudzhet/proekt-byudzheta-bkmr-na-2024-2026-gg/proekt-byudzheta-bkmr-na-2024-2026-gg/</t>
  </si>
  <si>
    <t>Web, Word, Excel</t>
  </si>
  <si>
    <t>https://admbk.ru/administration/finansovoe-upravlenie/byudzhet/byudzhet-dlya-grazhdan-rayona/</t>
  </si>
  <si>
    <t>https://admbk.ru/news/provodyatsya-publichnye-slushaniya-po-proektu-resheniya-sobraniya-bazarno-karabulakskogo-munitsipaln2/</t>
  </si>
  <si>
    <t>https://admbk.ru/administration/finansovoe-upravlenie/byudzhet/proekt-byudzheta-bkmr-na-2024-2026-gg/</t>
  </si>
  <si>
    <t>http://balkomfin.ru/docs/board/sertificatos_20.pdf</t>
  </si>
  <si>
    <t>http://balkomfin.ru/</t>
  </si>
  <si>
    <t>http://baladmin.ru/administration/divisions-structure/uchastie-v-federalnykh-i-regionalnykh-konkursakh.php</t>
  </si>
  <si>
    <t>Для увеличения вероятности просмотра информационного сообщения для граждан об участии муниципального образования в проводимых в текущем году федеральных и (или) региональных конкурсах по бюджетной тематике  предпочтительным для публикации считается раздел  «Новости муниципального района»</t>
  </si>
  <si>
    <t>http://baladmin.ru/byudzhet-na-2024-god-i-planovyy-period-2025-i-2026-godov.php</t>
  </si>
  <si>
    <t>лишняя папка в архиве</t>
  </si>
  <si>
    <t>http://baladmin.ru/administration/divisions-structure/finance/otkritiy-byudzhet.php</t>
  </si>
  <si>
    <t>http://baladmin.ru/news/29947/</t>
  </si>
  <si>
    <t>http://adm-baltay.ru/finansovoe-upravlenie/proekt-mestnogo-byudzheta-baltajskogo-municzipalnogo-rajona-na-2024-god-i-na-planovyj-period-2025-2026-godov/</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</si>
  <si>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t>
    </r>
  </si>
  <si>
    <t>http://adm-baltay.ru/informacziya-o-provedenii-publichnyh-slushanij-po-proektu-o-mestnom-byudzhete-na-2024-god/</t>
  </si>
  <si>
    <t>http://вольск.рф/about/info/news</t>
  </si>
  <si>
    <t>По предоставленной ссылке и на сайте информационное сообщение об участии муниципального образования в конкурсах бюджетной  не найдено.</t>
  </si>
  <si>
    <t>Обратите внимание, ссылка на страницу, где размещен оцениваемый документ, не была предоставлена. Был частично описан путь с главной страницы, что затрудняет поиск оцениваемой информации .</t>
  </si>
  <si>
    <t>http://volsk-ms.ru/resheniya-vms/proektyi/</t>
  </si>
  <si>
    <t>Ссылка на страницу, где размещен оцениваемый документ, не была предоставлена. Оцениваемая информация на сайте не найдена.</t>
  </si>
  <si>
    <t>http://вольск.рф</t>
  </si>
  <si>
    <t>http://volsk-ms.ru/d0-bf-d1-83-d0-b1-d0-bb-d0-b8-d1-87-d0-bd-d1-8b-d0-b5-d1-81-d0-bb-d1-83-d1-88-d0-b0-d0-bd-d0-b8-d1-8f-2023/</t>
  </si>
  <si>
    <t xml:space="preserve">Ссылка на страницу, где опубликован итоговый документ (решение/протокол), принятый по результатам публичных слушаний, не предоставлена.  В найденном в другом месте документе отсутствует подпись должностного лица. Не соблюден формат размещения официального документа.  </t>
  </si>
  <si>
    <t>https://voskresensk64.ru/meeting/mun-sobranie/documents/index.php</t>
  </si>
  <si>
    <t>По предоставленной ссылке и на сайте бюджет для граждан, разработанный на основе проекта решения о бюджете муниципального образования, не найден.</t>
  </si>
  <si>
    <t>https://voskresensk64.ru/administration/statistics/Budget%20for%20citizens/#9167936964857</t>
  </si>
  <si>
    <t>Информационное сообщение о публичных слушаниях по проекту бюджета 2024-2026 на сайте не найдено.</t>
  </si>
  <si>
    <t>http://dergachi.sarmo.ru/sobranie-dergachevskogo-munitsipalnogo-rayona/resheniya-sobraniya-dergachevskogo-munitsipalnogo-rayona/</t>
  </si>
  <si>
    <t>http://dergachi.sarmo.ru/byudzhet-dlya-grazhdan/</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</si>
  <si>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</si>
  <si>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 xml:space="preserve">http://dergachi.sarmo.ru/publichnye-slushaniya.php </t>
  </si>
  <si>
    <t>http://dergachi.sarmo.ru/novosti/?bxrand=1534464000010&amp;PAGEN_1=7</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</si>
  <si>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 а так же ссылка на документ, по которому проводятся публичные слушания.</t>
    </r>
  </si>
  <si>
    <r>
      <t>В целях оценки показателя учитывается п</t>
    </r>
    <r>
      <rPr>
        <u/>
        <sz val="10"/>
        <rFont val="PT Astra Serif"/>
        <family val="1"/>
        <charset val="204"/>
      </rPr>
      <t>убликация информации об участии муниципального образования</t>
    </r>
    <r>
      <rPr>
        <sz val="10"/>
        <rFont val="PT Astra Serif"/>
        <family val="1"/>
        <charset val="204"/>
      </rPr>
      <t xml:space="preserve"> в федеральных или региональных конкурсах по бюджетной тематике на портале (сайте). По предоставленной ссылке опубликован просто анонс конкурса.</t>
    </r>
  </si>
  <si>
    <t>http://duhovnitskoe.sarmo.ru/novosti/14819/</t>
  </si>
  <si>
    <t>http://duhovnitskoe.sarmo.ru/ispolnenie-byudzheta/byudzhet-2024-goda/proekt-pervoe-cht.php</t>
  </si>
  <si>
    <t>Отсутствует возможность скачать проект целиком.</t>
  </si>
  <si>
    <t>http://duhovnitskoe.sarmo.ru/byudzhet-dlya-grazhdan/byudzhet-dlya-grazhdan/</t>
  </si>
  <si>
    <t>http://duhovnitskoe.sarmo.ru/novosti/14536/</t>
  </si>
  <si>
    <t>http://duhovnitskoe.sarmo.ru/publichnye-slushaniya/?ELEMENT_ID=14640</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</si>
  <si>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не позднее даты внесения проекта решения о бюджете муниципального образования в представительный орган</t>
    </r>
    <r>
      <rPr>
        <sz val="10"/>
        <rFont val="PT Astra Serif"/>
        <family val="1"/>
        <charset val="204"/>
      </rPr>
      <t xml:space="preserve"> (дата последнего изменения в брошюре - 15.12.2023,  а дата решения № 4/26 «О проекте решения районного Собрания Духовницкого муниципального района «О бюджете Духовницкого муниципального района на 2024 год и на плановый период 2025 и 2026 годов» - 30.11.2023 ). Пункт 4 не соответствует  (не по всем муниципальным программам сведения о целевых показателях представлены в динамике 2022-2026 гг )</t>
    </r>
  </si>
  <si>
    <t>http://ekaterinovka.sarmo.ru/rayonnoe-sobranie/2023.php</t>
  </si>
  <si>
    <t>Опубликована только текстовая часть проекта Решения.</t>
  </si>
  <si>
    <t>http://ekaterinovka.sarmo.ru/byudzhet-dlya-grazhdan/</t>
  </si>
  <si>
    <t>http://ekaterinovka.sarmo.ru/administratsiya-rayona/2023-god-publichnye-slushaniya.php</t>
  </si>
  <si>
    <t>https://adminemr.ru/byudzhet-i-finansy/byudzhet/PROEKTBUDJETA/</t>
  </si>
  <si>
    <t>Проект решения и приложения к проекту решения рекомендуется размещать отдельно от дополнительных материалов.</t>
  </si>
  <si>
    <t>Лишняя папка в архиве</t>
  </si>
  <si>
    <t>https://adminemr.ru/byudzhet-i-finansy/byudzhet-dlya-grazhdan/</t>
  </si>
  <si>
    <t>Пункт 4 не соответствует  (сведения о целевых показателях по муниципальным программам представлены не в динамике 2022-2026 гг ), пункт 6 не соответствует  (сведения представлены не в динамике 2022-2026 гг )</t>
  </si>
  <si>
    <t>https://adminemr.ru/byudzhet-i-finansy/obshchestvennoe-uchastie/</t>
  </si>
  <si>
    <r>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а также </t>
    </r>
    <r>
      <rPr>
        <u/>
        <sz val="10"/>
        <rFont val="PT Astra Serif"/>
        <family val="1"/>
        <charset val="204"/>
      </rPr>
      <t xml:space="preserve">ссылка на раздел портала, где можно ознакомиться с проектом решения о бюджете на очередной финансовый год.  </t>
    </r>
  </si>
  <si>
    <t>http://ivanteevka.sarmo.ru/novyy-razdel/?ELEMENT_ID=12542</t>
  </si>
  <si>
    <t>http://ivanteevka.sarmo.ru/byudzhet-dlya-grazhdan/proekt-byudzheta-dlya-grazhdan/proekt-byudzheta-na-2024-god.php</t>
  </si>
  <si>
    <t>Нет возможности скачать текстовую часть проекта.</t>
  </si>
  <si>
    <t>Лишние  папки в архиве</t>
  </si>
  <si>
    <t>http://ivanteevka.sarmo.ru/byudzhet-dlya-grazhdan/byudzhet-dlya-grazhdan/2024/</t>
  </si>
  <si>
    <t>http://ivanteevka.sarmo.ru/novyy-razdel/?ELEMENT_ID=12462</t>
  </si>
  <si>
    <t>http://ivanteevka.sarmo.ru/byudzhet-dlya-grazhdan/proekt-byudzheta-dlya-grazhdan/proekt-resheniya-byudzheta-na-2024-god.php</t>
  </si>
  <si>
    <t>http://kalininsk.sarmo.ru/otkrytyybyudzhet/proekty-byudzheta/proekty-na-2024-god.php</t>
  </si>
  <si>
    <t>http://kalininsk.sarmo.ru/otkrytyybyudzhet/byudzhet-dlya-grazhdan/byudzhet-dlya-grazhdan-2024.php</t>
  </si>
  <si>
    <t>http://kalininsk.sarmo.ru/novosti/?ELEMENT_ID=23228</t>
  </si>
  <si>
    <t>http://kalininsk.sarmo.ru/otkrytyybyudzhet/obshchestvennoe-uchastie/publichnye-slushaniya-po-proektu-resheniya-o-byudzhete/publichnye-slushaniya-2023-god.php</t>
  </si>
  <si>
    <r>
      <t xml:space="preserve">В целях оценки показателя учитывается публикация информации </t>
    </r>
    <r>
      <rPr>
        <u/>
        <sz val="10"/>
        <rFont val="PT Astra Serif"/>
        <family val="1"/>
        <charset val="204"/>
      </rPr>
      <t>об участии муниципального образования в федеральных или региональных конкурсах по бюджетной тематике</t>
    </r>
    <r>
      <rPr>
        <sz val="10"/>
        <rFont val="PT Astra Serif"/>
        <family val="1"/>
        <charset val="204"/>
      </rPr>
      <t xml:space="preserve"> на портале (сайте).</t>
    </r>
  </si>
  <si>
    <t>https://krasnoarmeysk64.ru/krasnoarmeyskiy-rayon/natsproekty.php</t>
  </si>
  <si>
    <t>https://krasnoarmeysk64.ru/krasnoarmeyskiy-rayon/byudzhet/reshenie-o-byudzhete-krasnoarmeyskogo-munitsipalnogo-rayona/</t>
  </si>
  <si>
    <t>Word, Ехсеl</t>
  </si>
  <si>
    <t>Лишние файлы в архиве</t>
  </si>
  <si>
    <t>https://krasnoarmeysk64.ru/krasnoarmeyskiy-rayon/byudzhet/byudzhet-dlya-grazhdan/</t>
  </si>
  <si>
    <r>
      <t xml:space="preserve">Проект решения о бюджете муниципального образования и материалы к нему должны быть опубликованы </t>
    </r>
    <r>
      <rPr>
        <u/>
        <sz val="10"/>
        <rFont val="PT Astra Serif"/>
        <family val="1"/>
        <charset val="204"/>
      </rPr>
      <t>в течение 10 рабочих дней после внесения проекта решения в представительный  орган муниципального образования</t>
    </r>
    <r>
      <rPr>
        <sz val="10"/>
        <rFont val="PT Astra Serif"/>
        <family val="1"/>
        <charset val="204"/>
      </rPr>
      <t xml:space="preserve"> (дата размещения проекта - 22.12.2023, дата внесения в представительный орган - 13.11.2023)</t>
    </r>
  </si>
  <si>
    <t>Отсутствует пункт 5, пункт 2,3,4 и 6 не соответствуют (показатели представлены не в динамике 2022-2026 гг)</t>
  </si>
  <si>
    <t>https://krasnoarmeysk64.ru/predstavitelnyy-organ/resheniya-sobraniya-deputatov/</t>
  </si>
  <si>
    <t xml:space="preserve">По предоставленной ссылке и на сайте информационное сообщение отсутствует. </t>
  </si>
  <si>
    <r>
      <t xml:space="preserve">Обратите внимание, необходимо предоставлять ссылка на страницу, где размещен оцениваемый документ.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PT Astra Serif"/>
        <family val="1"/>
        <charset val="204"/>
      </rPr>
      <t>в составе материалов к проекту решения</t>
    </r>
    <r>
      <rPr>
        <sz val="10"/>
        <rFont val="PT Astra Serif"/>
        <family val="1"/>
        <charset val="204"/>
      </rPr>
      <t xml:space="preserve"> о бюджете муниципального образования на очередной финансовый год (очередной финансовый год и плановый период). </t>
    </r>
  </si>
  <si>
    <t>https://krasny-kut.ru/finansy/novosti/</t>
  </si>
  <si>
    <t>Приложение 7 к проекту решения не открывается, выдает страницу с ошибкой.</t>
  </si>
  <si>
    <t xml:space="preserve">Пункт 4 не соотвествует (сведения о расходах  бюджета муниципального образования на реализацию муниципальных программ и целевые показатели не представлена в динамике 2022-2026 гг),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2022-2026 гг), пункт 6 не  соответствует (данные не представлены в динамике 2022-2026 годов). </t>
  </si>
  <si>
    <t>https://adminkmr.ru/byudzhet/byudzhet-munitsipalnogo-rayona/byudzhet-rayona-2024.php</t>
  </si>
  <si>
    <r>
      <t xml:space="preserve">раздел </t>
    </r>
    <r>
      <rPr>
        <sz val="10"/>
        <rFont val="Times New Roman"/>
        <family val="1"/>
        <charset val="204"/>
      </rPr>
      <t>«</t>
    </r>
    <r>
      <rPr>
        <sz val="10"/>
        <rFont val="PT Astra Serif"/>
        <family val="1"/>
        <charset val="204"/>
      </rPr>
      <t>Бюджет муниципального района»</t>
    </r>
  </si>
  <si>
    <t xml:space="preserve">Для увеличения вероятности просмотра информационного сообщения для граждан о проведении публичных слушаний по проекту решения о бюджете на 2024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</si>
  <si>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https://adminkmr.ru/byudzhet/byudzhet-dlya-grazhdan/</t>
  </si>
  <si>
    <t>Отсутствует пункт 5</t>
  </si>
  <si>
    <t>https://adm.lysyegory.ru/base/14152-proekt-byudzheta-lmr-2024.html</t>
  </si>
  <si>
    <t>https://adm.lysyegory.ru/base/14157-byudzhet-dlja-grazhdan-k-proektu-byudzheta-lysogorskogo-municipalnogo-raiona-na-2023-god-i-pla.html</t>
  </si>
  <si>
    <r>
      <t xml:space="preserve">Заголовок страницы </t>
    </r>
    <r>
      <rPr>
        <sz val="10"/>
        <rFont val="Times New Roman"/>
        <family val="1"/>
        <charset val="204"/>
      </rPr>
      <t>«Бюджет для граждан к проекту бюджета Лысогорского муниципального района на 2023 год и плановый период 2024 и 2025 годов», при этом файл прикреплен БдГ 2024-2026</t>
    </r>
  </si>
  <si>
    <t>Отсутствуют пункты 5 и 6, пункт 4 не соотвествует  (отсутствуют целевые показатели в динамике 2022-2026 гг по каждой муниципальной программе)</t>
  </si>
  <si>
    <t>https://adm.lysyegory.ru/base/14262-v-administracii-raiona-proidut-publichnye-slushanija.html</t>
  </si>
  <si>
    <r>
      <t>В составе информационных сообщений о проведении публичных слушаний в обязательном порядке должны быть указаны дата, время, место и</t>
    </r>
    <r>
      <rPr>
        <u/>
        <sz val="10"/>
        <rFont val="PT Astra Serif"/>
        <family val="1"/>
        <charset val="204"/>
      </rPr>
      <t xml:space="preserve"> порядок их проведения и определения результата</t>
    </r>
    <r>
      <rPr>
        <sz val="10"/>
        <rFont val="PT Astra Serif"/>
        <family val="1"/>
        <charset val="204"/>
      </rPr>
      <t xml:space="preserve">, а </t>
    </r>
    <r>
      <rPr>
        <u/>
        <sz val="10"/>
        <rFont val="PT Astra Serif"/>
        <family val="1"/>
        <charset val="204"/>
      </rPr>
      <t xml:space="preserve">также ссылка на раздел портала, где можно ознакомиться с проектом решения о бюджете на очередной финансовый год. </t>
    </r>
  </si>
  <si>
    <t>https://adm.lysyegory.ru/base/14330-zaklyuchenie-ps.html</t>
  </si>
  <si>
    <t>https://marksadm.ru/pr-but.html</t>
  </si>
  <si>
    <t>https://marksadm.ru/bdg-kf.html</t>
  </si>
  <si>
    <t>https://marksadm.ru/news/13417-publichnye-slushaniya.html</t>
  </si>
  <si>
    <t>https://marksadm.ru/ps-sl.html</t>
  </si>
  <si>
    <t>http://www.nbfin.ru/allnews/podvedeny_itogi_regional_nogo_konkursa_byudzhet_dlya_grazhdan_v_2023_g/</t>
  </si>
  <si>
    <t>http://www.nbfin.ru/resheniya_o_byudzhetah/novoburasskogo_municipal_nogo_rajona/proekt_resheniya_o_byudzhete/na_2024_god/</t>
  </si>
  <si>
    <t>http://www.nbfin.ru/byudzhet_dlya_grazhdan1/novoburasskij_municipal_nyj_rajon/2024_god/</t>
  </si>
  <si>
    <t>http://www.nbfin.ru/allnews/publichnye_slushaniya_po_proektu_byudzheta_novoburasskogo_municipal_nogo_rajona_saratovskoj_oblasti_na_2024_god_i_na_planovyj_pe/</t>
  </si>
  <si>
    <t>https://novouzensk.gosuslugi.ru/ofitsialno/dokumenty/dokumenty-all_145.html</t>
  </si>
  <si>
    <t>https://novouzensk.gosuslugi.ru/ofitsialno/dokumenty/dokumenty-all_195.html</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</si>
  <si>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 xml:space="preserve">не позднее даты внесения проекта решения о бюджете муниципального образования в представительный орган </t>
    </r>
    <r>
      <rPr>
        <sz val="10"/>
        <rFont val="PT Astra Serif"/>
        <family val="1"/>
        <charset val="204"/>
      </rPr>
      <t>(дата публикации брошюры - 21.12.2023,  а дата решения о проекте бюджета Собранием вынесено 30.11.2023).</t>
    </r>
  </si>
  <si>
    <t>https://novouzensk.gosuslugi.ru/dlya-zhiteley/novosti-i-reportazhi/novosti_484.html</t>
  </si>
  <si>
    <t>https://novouzensk.gosuslugi.ru/ofitsialno/dokumenty/dokumenty-all_206.html</t>
  </si>
  <si>
    <t>http://ozinki.sarmo.ru/novosti-munitsipalnogo-rayona/?ELEMENT_ID=9318
http://ozinki.sarmo.ru/novosti-munitsipalnogo-rayona/?ELEMENT_ID=9553</t>
  </si>
  <si>
    <t>По предоставленной ссылке и на сайте оцениваемый документ не обнаружен.</t>
  </si>
  <si>
    <t>http://ozinki.sarmo.ru/byudzhet/byudzhet-munitsipalnogo-rayona.php?ELEMENT_ID=9406</t>
  </si>
  <si>
    <t>http://ozinki.sarmo.ru/byudzhet/byudzhet-dlya-grazhdan.php?ELEMENT_ID=9569</t>
  </si>
  <si>
    <t>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</si>
  <si>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https://www.перелюбский.рф/dokumenty/byudzhet-rayona/</t>
  </si>
  <si>
    <t>https://www.перелюбский.рф/dokumenty/byudzhet-dlya-grazhdan/</t>
  </si>
  <si>
    <t>https://www.перелюбский.рф/informatsiya-dlya-naseleniya/?PAGEN_1=2</t>
  </si>
  <si>
    <t>Затруднен поиск информационного сообщения в разделе «Информация населению» , поскольку  в ленте информации не указывается дата публикации.</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</si>
  <si>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 xml:space="preserve">, а также ссылка на раздел портала, где можно ознакомиться с проектом решения о бюджете на очередной финансовый год. </t>
    </r>
  </si>
  <si>
    <t>По предоставленной ссылке https://www.перелюбский.рф/dokumenty/ оцениваемый документ отсутствует.</t>
  </si>
  <si>
    <t>https://www.перелюбский.рф/munitsipalnoe-sobranie-rayona/byudzhet-rayona/</t>
  </si>
  <si>
    <t>https://petrovsk64.gosuslugi.ru/ofitsialno/struktura/munitsipalnye-podvedomstvennye-organizatsii/fin-upr/byudzhet-munitsipalnogo-rayona/dokumenty_15998.html</t>
  </si>
  <si>
    <t>https://petrovsk64.gosuslugi.ru/ofitsialno/struktura/munitsipalnye-podvedomstvennye-organizatsii/fin-upr/byudzhet-munitsipalnogo-rayona/dokumenty_15999.html</t>
  </si>
  <si>
    <t>https://petrovsk64.ru/novosti/rayon/31132/</t>
  </si>
  <si>
    <t>https://питерка.рф/ekonomika-i-byudzhet/byudzhet-piterskogo-mr/proekt-byudzheta/proekt-byudzheta-na-2024-god-i-planovyy-period-2025-2026-godov/</t>
  </si>
  <si>
    <t>https://питерка.рф/ekonomika-i-byudzhet/byudzhet-piterskogo-mr/byudzhet-dlya-grazhdan/byudzhet-dlya-grazhdan-2024-god-i-planovyy-period-2025-2026-godov/</t>
  </si>
  <si>
    <t>Пункт 4 не соотвествует  (отсутствуют целевые показатели в динамике 2022-2026 гг по каждой муниципальной программе), пункт 6 (отсутствует информация по 2025-2026 гг)</t>
  </si>
  <si>
    <t>https://питерка.рф/news/informatsionnoe-soobshchenie-o-publichnykh-slushaniyakh-po1511/</t>
  </si>
  <si>
    <t>https://питерка.рф/ekonomika-i-byudzhet/byudzhet-piterskogo-mr/publichnye-slushaniya/publichnye-slushaniya-po-proektu-resheniya-o-byudzhete-piterskogo-munitsipalnogo-rayona-na-2024-god-/</t>
  </si>
  <si>
    <t>https://pugachev-adm.gosuslugi.ru/ofitsialno/byudzhet-rayona/proekt-byudzheta/2024-god/</t>
  </si>
  <si>
    <t>https://pugachev-adm.gosuslugi.ru/ofitsialno/byudzhet-rayona/byudzhet-dlya-grazhdan/2024-god/</t>
  </si>
  <si>
    <t xml:space="preserve">https://pugachev-adm.gosuslugi.ru/dlya-zhiteley/novosti/novosti_2165.html </t>
  </si>
  <si>
    <t xml:space="preserve">https://pugachev-adm.gosuslugi.ru/ofitsialno/byudzhet-rayona/materialy-i-dokumenty-k-proektu/2024-god/ </t>
  </si>
  <si>
    <t>http://rovnoe.sarmo.ru/byudzhet/reshenie-byudzheta-na-2017-god/2024-god.php?clear_cache=Y</t>
  </si>
  <si>
    <t>http://rovnoe.sarmo.ru/byudzhet/byudzhet-dlyagrazhdan/</t>
  </si>
  <si>
    <t xml:space="preserve">http://rovnoe.sarmo.ru/novosti/5194/ </t>
  </si>
  <si>
    <t>http://romanovka.sarmo.ru/?ELEMENT_ID=6643</t>
  </si>
  <si>
    <t>http://romanovka.sarmo.ru/byudzhet-dlya-grazhdan/byudzhet-romanovskogo-munitsipalnogo-rayona/kharakteristika-utverzhdennogo-byudzheta/</t>
  </si>
  <si>
    <t>http://romanovka.sarmo.ru/byudzhet-dlya-grazhdan/byudzhet-romanovskogo-munitsipalnogo-rayona/byudzhet-dlya-grazhdan.php</t>
  </si>
  <si>
    <t>http://romanovka.sarmo.ru/novosti-v-rayone/?ELEMENT_ID=6575</t>
  </si>
  <si>
    <t>http://rtishevo.sarmo.ru/novosti/novosti/16923/</t>
  </si>
  <si>
    <t>http://rtishevo.sarmo.ru/finansovyy-organ/rtishchevskiy-munitsipalnyy-rayon/2024-god/proekt-byudzheta-rtishchevskogo-munitsipalnogo-rayona/</t>
  </si>
  <si>
    <t>По предоставленной ссылке http://rtishevo.sarmo.ru/finansovyy-organ/rtishchevskiy-munitsipalnyy-rayon/2024-god/proekt-byudzheta-rtishchevskogo-munitsipalnogo-rayona/ к постановляющей части прикреплен проект бюджета на 2023-2025 гг.</t>
  </si>
  <si>
    <t>http://rtishevo.sarmo.ru/finansovyy-organ/novosti/</t>
  </si>
  <si>
    <t>http://rtishevo.sarmo.ru/finansovyy-organ/rtishchevskiy-munitsipalnyy-rayon/2024-god/byudzhet-dlya-grazhdan.php</t>
  </si>
  <si>
    <t>https://sam64.ru/ekonomika-i-byudzhet/byudzhet/proekt-byudzheta/</t>
  </si>
  <si>
    <r>
      <t xml:space="preserve">По предоставленной ссылке https://sam64.ru/ekonomika-i-byudzhet/byudzhet/resheniya-o-byudzhete/ оцениваемый документ не обнаружен. Найден на сайте как часть документа Постановление от 15.11.2023 №7 </t>
    </r>
    <r>
      <rPr>
        <sz val="10"/>
        <rFont val="Times New Roman"/>
        <family val="1"/>
        <charset val="204"/>
      </rPr>
      <t>«</t>
    </r>
    <r>
      <rPr>
        <sz val="10"/>
        <rFont val="PT Astra Serif"/>
        <family val="1"/>
        <charset val="204"/>
      </rPr>
      <t>О назначении публичных слушаний по проекту решения о бюджете Самойловского муниципального района Саратовской области на 2024 год и плановый период 2025-2026 годов»</t>
    </r>
  </si>
  <si>
    <t>https://sam64.ru/ekonomika-i-byudzhet/byudzhet/byudzhet-dlya-grazhdan/</t>
  </si>
  <si>
    <t>https://sam64.ru/news/opoveshchenie-o-n1achale-publichnykh-sl1ushaniy-po-proektu-resheniya-o-byudzhete-samoylovskogo-munitsi/</t>
  </si>
  <si>
    <t>https://sam64.ru/ekonomika-i-byudzhet/byudzhet/publichnye-slushaniya/</t>
  </si>
  <si>
    <t>https://stepnoe-adm.ru/administration/use-budget-funds/mestnyy-byudzhet/</t>
  </si>
  <si>
    <t>https://stepnoe-adm.ru/administration/use-budget-funds/byudzhet-dlya-grazhdan/</t>
  </si>
  <si>
    <t xml:space="preserve">Пункт 4 не соотвествует  (отсутствуют целевые показатели в динамике 2022-2026 гг по каждой муниципальной программе), </t>
  </si>
  <si>
    <t>https://stepnoe-adm.ru/news/o-provedenii-publichnykh-slushaniy/?sphrase_id=55361</t>
  </si>
  <si>
    <t xml:space="preserve">Обратите внимание, необходимо указывать прямую ссылку на страницу, где размещен оцениваемый документ. </t>
  </si>
  <si>
    <t>http://tatishevo.saratov.gov.ru/index.php?option=com_content&amp;view=article&amp;id=2666:2016-02-02-08-52-24&amp;catid=64:2009-12-20-17-44-19&amp;Itemid=91</t>
  </si>
  <si>
    <t>http://tatishevo.saratov.gov.ru/index.php?option=com_content&amp;view=article&amp;id=Itemid=1827</t>
  </si>
  <si>
    <t>Обратите внимание, необходимо указывать прямую ссылку на страницу, где размещен оцениваемый документ. Бюджет для граждан, разработанный на основе проекта решения о бюджете муниципального образования, на сайте не найден (к заголовку Бюджет для граждан на 2024-2026 годы (проект)  прикреплен БдГ по принятому решению)</t>
  </si>
  <si>
    <t>Раздел «Решения о муниципальном бюджете»</t>
  </si>
  <si>
    <t>https://turkovskoe-r64.gosweb.gosuslugi.ru/dlya-zhiteley/novosti-i-reportazhi/novosti-193_257.html</t>
  </si>
  <si>
    <t>https://turkovskoe-r64.gosweb.gosuslugi.ru/deyatelnost/napravleniya-deyatelnosti/otkrytyy-byudzhet/proekt-byudzheta-turkovskogo-munitsipalnogo-rayona/2024-god/</t>
  </si>
  <si>
    <t>Отсутствует возможность скачать проект одним архивом или отдельно постановляющую часть проекта</t>
  </si>
  <si>
    <t>https://turkovskoe-r64.gosweb.gosuslugi.ru/deyatelnost/napravleniya-deyatelnosti/otkrytyy-byudzhet/byudzhet-dlya-grazhdan/dokumenty_1024.html</t>
  </si>
  <si>
    <t>https://turkovskoe-r64.gosweb.gosuslugi.ru/deyatelnost/napravleniya-deyatelnosti/otkrytyy-byudzhet/obschestvennoe-uchastie/publichnye-slushaniya-po-proektu-resheniya/</t>
  </si>
  <si>
    <t>Раздел «Публичные слушания»</t>
  </si>
  <si>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</si>
  <si>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http://fedormr.ru/byudzhet/konkursy/
http://fedormr.ru/novosti/?ELEMENT_ID=2320&amp;clear_cache=Y</t>
  </si>
  <si>
    <t>http://fedormr.ru/byudzhet/byudzhet2024.php</t>
  </si>
  <si>
    <t>http://fedormr.ru/novosti/?ELEMENT_ID=2207</t>
  </si>
  <si>
    <t>http://hvalynsk.sarmo.ru/administratsiya-khvalynskogo-munitsipalnogo-rayona/byudzhet/proekt-byudzheta.php</t>
  </si>
  <si>
    <t>http://hvalynsk.sarmo.ru/administratsiya-khvalynskogo-munitsipalnogo-rayona/byudzhet/byudzhet-dlya-grazhdan.php</t>
  </si>
  <si>
    <t>Отсутствует пункт 5.</t>
  </si>
  <si>
    <t>http://hvalynsk.sarmo.ru/administratsiya-khvalynskogo-munitsipalnogo-rayona/byudzhet/novosti/novosti.php</t>
  </si>
  <si>
    <r>
      <t xml:space="preserve">По указанной ссылке протокол публичных слушаний не найден.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PT Astra Serif"/>
        <family val="1"/>
        <charset val="204"/>
      </rPr>
      <t xml:space="preserve">в составе материалов к проекту решения о бюджете </t>
    </r>
    <r>
      <rPr>
        <sz val="10"/>
        <rFont val="PT Astra Serif"/>
        <family val="1"/>
        <charset val="204"/>
      </rPr>
      <t xml:space="preserve">муниципального образования на очередной финансовый год (очередной финансовый год и плановый период). </t>
    </r>
  </si>
  <si>
    <t>По предоставленной ссылке и на сайте оцениваемый документ не найден</t>
  </si>
  <si>
    <t>www.engels-city.ru/informatsiya-o-konkursakh-po-byudzhetnoj-tematike</t>
  </si>
  <si>
    <t>www.engels-city.ru/publichnye-slushaniya</t>
  </si>
  <si>
    <t>https://www.engels-city.ru/publichnye-slushaniya</t>
  </si>
  <si>
    <t>www.engels-city.ru/byudzhet-dlya-grazhdan</t>
  </si>
  <si>
    <t>https://www.engels-city.ru/news-line/87974-sostoyatsya-publichnye-slushaniya-po-proektu-byudzheta-engelsskogo-rajona</t>
  </si>
  <si>
    <t>Отсутствуют пункты 5-7, пункт 4 не соответствует  (не по всем муниципальным программам сведения о целевых показателях представлены в динамике 2022-2026 гг )</t>
  </si>
  <si>
    <t>https://www.admbal.ru/news/informatsiya-o-provedenii-publichnykh-slushaniy-po-proektu-resheniya-sobraniya-bmr-o-rayonnom-byudzh/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</si>
</sst>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2"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rgb="FF000000"/>
      <name val="PT Astra Serif"/>
      <family val="1"/>
      <charset val="204"/>
    </font>
    <font>
      <sz val="12"/>
      <color theme="1"/>
      <name val="PT Astra Serif"/>
      <family val="1"/>
      <charset val="204"/>
    </font>
    <font>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i/>
      <sz val="10"/>
      <name val="PT Astra Serif"/>
      <family val="1"/>
      <charset val="204"/>
    </font>
    <font>
      <b/>
      <sz val="10"/>
      <color theme="1"/>
      <name val="PT Astra Serif"/>
      <family val="1"/>
      <charset val="204"/>
    </font>
    <font>
      <b/>
      <i/>
      <sz val="10"/>
      <color theme="1"/>
      <name val="PT Astra Serif"/>
      <family val="1"/>
      <charset val="204"/>
    </font>
    <font>
      <b/>
      <sz val="12"/>
      <name val="PT Astra Serif"/>
      <family val="1"/>
      <charset val="204"/>
    </font>
    <font>
      <u/>
      <sz val="10"/>
      <color theme="10"/>
      <name val="PT Astra Serif"/>
      <family val="1"/>
      <charset val="204"/>
    </font>
    <font>
      <sz val="11"/>
      <color theme="1"/>
      <name val="PT Astra Serif"/>
      <family val="1"/>
      <charset val="204"/>
    </font>
    <font>
      <i/>
      <sz val="10"/>
      <color theme="1"/>
      <name val="PT Astra Serif"/>
      <family val="1"/>
      <charset val="204"/>
    </font>
    <font>
      <b/>
      <sz val="10"/>
      <color rgb="FFC00000"/>
      <name val="PT Astra Serif"/>
      <family val="1"/>
      <charset val="204"/>
    </font>
    <font>
      <u/>
      <sz val="10"/>
      <name val="PT Astra Serif"/>
      <family val="1"/>
      <charset val="204"/>
    </font>
    <font>
      <b/>
      <sz val="12"/>
      <color theme="1"/>
      <name val="PT Astra Serif"/>
      <family val="1"/>
      <charset val="204"/>
    </font>
    <font>
      <sz val="10"/>
      <color rgb="FF000000"/>
      <name val="PT Astra Serif"/>
      <family val="1"/>
      <charset val="204"/>
    </font>
    <font>
      <b/>
      <sz val="10"/>
      <color rgb="FF000000"/>
      <name val="PT Astra Serif"/>
      <family val="1"/>
      <charset val="204"/>
    </font>
    <font>
      <sz val="10"/>
      <color rgb="FFC00000"/>
      <name val="PT Astra Serif"/>
      <family val="1"/>
      <charset val="204"/>
    </font>
    <font>
      <i/>
      <sz val="10"/>
      <color rgb="FFC00000"/>
      <name val="PT Astra Serif"/>
      <family val="1"/>
      <charset val="204"/>
    </font>
    <font>
      <sz val="10"/>
      <color rgb="FF000000"/>
      <name val="Times New Roman"/>
      <family val="1"/>
      <charset val="204"/>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5" fillId="7"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73">
    <xf numFmtId="0" fontId="0" fillId="0" borderId="0" xfId="0"/>
    <xf numFmtId="0" fontId="11" fillId="0" borderId="0" xfId="0" applyFont="1"/>
    <xf numFmtId="0" fontId="11"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0" borderId="0" xfId="0" applyFont="1"/>
    <xf numFmtId="0" fontId="13" fillId="0" borderId="0" xfId="0" applyFont="1"/>
    <xf numFmtId="0" fontId="18" fillId="0" borderId="0" xfId="0" applyFont="1" applyAlignment="1">
      <alignment horizontal="left" vertical="center"/>
    </xf>
    <xf numFmtId="0" fontId="13" fillId="3" borderId="2" xfId="0" applyFont="1" applyFill="1" applyBorder="1" applyAlignment="1">
      <alignment horizontal="center" vertical="center" wrapText="1"/>
    </xf>
    <xf numFmtId="0" fontId="12" fillId="4" borderId="1" xfId="0" applyFont="1" applyFill="1" applyBorder="1" applyAlignment="1">
      <alignment vertical="center"/>
    </xf>
    <xf numFmtId="0" fontId="12" fillId="4" borderId="1" xfId="0" applyFont="1" applyFill="1" applyBorder="1" applyAlignment="1">
      <alignment vertical="center" wrapText="1"/>
    </xf>
    <xf numFmtId="164" fontId="12" fillId="4" borderId="1" xfId="0" applyNumberFormat="1" applyFont="1" applyFill="1" applyBorder="1" applyAlignment="1">
      <alignment horizontal="center" vertical="center" wrapText="1"/>
    </xf>
    <xf numFmtId="0" fontId="11" fillId="5" borderId="0" xfId="0" applyFont="1" applyFill="1"/>
    <xf numFmtId="0" fontId="13" fillId="5" borderId="0" xfId="0" applyFont="1" applyFill="1"/>
    <xf numFmtId="0" fontId="21" fillId="0" borderId="1" xfId="2" applyFont="1" applyBorder="1" applyAlignment="1">
      <alignment horizontal="left" vertical="center" wrapText="1"/>
    </xf>
    <xf numFmtId="0" fontId="21" fillId="0" borderId="1" xfId="2" applyFont="1" applyBorder="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22" fillId="0" borderId="0" xfId="0" applyFont="1"/>
    <xf numFmtId="0" fontId="17" fillId="0" borderId="0" xfId="0" applyFont="1" applyAlignment="1">
      <alignment horizontal="left" vertical="center"/>
    </xf>
    <xf numFmtId="0" fontId="18" fillId="0" borderId="0" xfId="0" applyFont="1" applyAlignment="1">
      <alignment horizontal="left" wrapText="1"/>
    </xf>
    <xf numFmtId="0" fontId="18" fillId="0" borderId="0" xfId="0" applyFont="1" applyAlignment="1">
      <alignment horizontal="left"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3" fillId="0" borderId="0" xfId="0" applyFont="1" applyAlignment="1">
      <alignment horizontal="center"/>
    </xf>
    <xf numFmtId="1" fontId="12" fillId="6" borderId="1" xfId="0" applyNumberFormat="1" applyFont="1" applyFill="1" applyBorder="1" applyAlignment="1">
      <alignment horizontal="right" vertical="center"/>
    </xf>
    <xf numFmtId="0" fontId="12" fillId="6" borderId="1" xfId="0" applyFont="1" applyFill="1" applyBorder="1" applyAlignment="1">
      <alignment vertical="center"/>
    </xf>
    <xf numFmtId="0" fontId="24" fillId="6" borderId="1" xfId="0" applyFont="1" applyFill="1" applyBorder="1" applyAlignment="1">
      <alignment horizontal="left" vertical="center"/>
    </xf>
    <xf numFmtId="0" fontId="13" fillId="6" borderId="1" xfId="0" applyFont="1" applyFill="1" applyBorder="1" applyAlignment="1">
      <alignment horizontal="left" vertical="center"/>
    </xf>
    <xf numFmtId="164" fontId="13" fillId="6" borderId="1" xfId="0" applyNumberFormat="1" applyFont="1" applyFill="1" applyBorder="1" applyAlignment="1">
      <alignment horizontal="center" vertical="center"/>
    </xf>
    <xf numFmtId="2" fontId="25" fillId="6" borderId="1" xfId="2" applyNumberFormat="1" applyFont="1" applyFill="1" applyBorder="1" applyAlignment="1">
      <alignment horizontal="left" vertical="center"/>
    </xf>
    <xf numFmtId="0" fontId="11" fillId="6" borderId="1" xfId="0" applyFont="1" applyFill="1" applyBorder="1"/>
    <xf numFmtId="1" fontId="13" fillId="0" borderId="1" xfId="0" applyNumberFormat="1" applyFont="1" applyBorder="1" applyAlignment="1">
      <alignment horizontal="center" vertical="center"/>
    </xf>
    <xf numFmtId="0" fontId="13" fillId="3" borderId="1" xfId="0" applyFont="1" applyFill="1" applyBorder="1" applyAlignment="1">
      <alignment vertical="center"/>
    </xf>
    <xf numFmtId="165" fontId="13" fillId="3" borderId="1" xfId="0" applyNumberFormat="1" applyFont="1" applyFill="1" applyBorder="1" applyAlignment="1">
      <alignment horizontal="left"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xf>
    <xf numFmtId="0" fontId="13" fillId="3" borderId="1" xfId="0" applyFont="1" applyFill="1" applyBorder="1" applyAlignment="1">
      <alignment vertical="center" wrapText="1"/>
    </xf>
    <xf numFmtId="0" fontId="13" fillId="3" borderId="1" xfId="0" applyFont="1" applyFill="1" applyBorder="1" applyAlignment="1">
      <alignment horizontal="center" vertical="center"/>
    </xf>
    <xf numFmtId="2" fontId="13" fillId="0" borderId="1" xfId="0" applyNumberFormat="1" applyFont="1" applyBorder="1" applyAlignment="1">
      <alignment horizontal="center" vertical="center"/>
    </xf>
    <xf numFmtId="0" fontId="13" fillId="3" borderId="1" xfId="0" applyFont="1" applyFill="1" applyBorder="1" applyAlignment="1">
      <alignment horizontal="left" vertical="center" wrapText="1"/>
    </xf>
    <xf numFmtId="0" fontId="12" fillId="3" borderId="1" xfId="0" applyFont="1" applyFill="1" applyBorder="1" applyAlignment="1">
      <alignment horizontal="center" vertical="center"/>
    </xf>
    <xf numFmtId="1" fontId="12" fillId="6" borderId="1" xfId="0" applyNumberFormat="1" applyFont="1" applyFill="1" applyBorder="1" applyAlignment="1">
      <alignment horizontal="center" vertical="center"/>
    </xf>
    <xf numFmtId="0" fontId="12" fillId="6" borderId="1" xfId="0" applyFont="1" applyFill="1" applyBorder="1" applyAlignment="1">
      <alignment horizontal="center" vertical="center"/>
    </xf>
    <xf numFmtId="1" fontId="12" fillId="6" borderId="1" xfId="0" applyNumberFormat="1" applyFont="1" applyFill="1" applyBorder="1" applyAlignment="1">
      <alignment horizontal="left" vertical="center" wrapText="1"/>
    </xf>
    <xf numFmtId="0" fontId="13" fillId="6" borderId="1" xfId="0" applyFont="1" applyFill="1" applyBorder="1"/>
    <xf numFmtId="1" fontId="13" fillId="3" borderId="1" xfId="0" applyNumberFormat="1" applyFont="1" applyFill="1" applyBorder="1" applyAlignment="1">
      <alignment horizontal="center" vertical="center"/>
    </xf>
    <xf numFmtId="0" fontId="15" fillId="3" borderId="1" xfId="0" applyFont="1" applyFill="1" applyBorder="1" applyAlignment="1">
      <alignment horizontal="left" vertical="center" wrapText="1"/>
    </xf>
    <xf numFmtId="1" fontId="13" fillId="3" borderId="1" xfId="0" applyNumberFormat="1" applyFont="1" applyFill="1" applyBorder="1" applyAlignment="1">
      <alignment horizontal="left" vertical="center" wrapText="1"/>
    </xf>
    <xf numFmtId="0" fontId="15" fillId="0" borderId="0" xfId="0" applyFont="1" applyFill="1"/>
    <xf numFmtId="1" fontId="15" fillId="3" borderId="1" xfId="0"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xf>
    <xf numFmtId="0" fontId="12" fillId="0" borderId="0" xfId="0" applyFont="1" applyAlignment="1">
      <alignment horizontal="right"/>
    </xf>
    <xf numFmtId="0" fontId="18" fillId="3" borderId="0" xfId="0" applyFont="1" applyFill="1"/>
    <xf numFmtId="0" fontId="11" fillId="0" borderId="0" xfId="0" applyFont="1" applyAlignment="1">
      <alignment vertical="center"/>
    </xf>
    <xf numFmtId="0" fontId="13" fillId="3" borderId="6" xfId="0" applyFont="1" applyFill="1" applyBorder="1" applyAlignment="1">
      <alignment vertical="center" wrapText="1"/>
    </xf>
    <xf numFmtId="0" fontId="18" fillId="0" borderId="0" xfId="0" applyFont="1"/>
    <xf numFmtId="4" fontId="12" fillId="0" borderId="0" xfId="0" applyNumberFormat="1" applyFont="1" applyAlignment="1">
      <alignment horizontal="right"/>
    </xf>
    <xf numFmtId="4" fontId="11" fillId="0" borderId="0" xfId="0" applyNumberFormat="1" applyFont="1"/>
    <xf numFmtId="4" fontId="18" fillId="0" borderId="0" xfId="0" applyNumberFormat="1" applyFont="1"/>
    <xf numFmtId="0" fontId="18" fillId="0" borderId="0" xfId="0" applyFont="1" applyAlignment="1">
      <alignment horizontal="center" vertical="center"/>
    </xf>
    <xf numFmtId="164" fontId="14" fillId="2" borderId="1" xfId="1" applyNumberFormat="1" applyFont="1" applyFill="1" applyBorder="1" applyAlignment="1">
      <alignment horizontal="center" vertical="center"/>
    </xf>
    <xf numFmtId="165" fontId="12" fillId="4"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26" fillId="3" borderId="0" xfId="0" applyFont="1" applyFill="1" applyBorder="1" applyAlignment="1">
      <alignment horizontal="center" vertical="center"/>
    </xf>
    <xf numFmtId="49" fontId="28" fillId="6" borderId="1" xfId="0" applyNumberFormat="1" applyFont="1" applyFill="1" applyBorder="1" applyAlignment="1">
      <alignment horizontal="center" vertical="center" wrapText="1"/>
    </xf>
    <xf numFmtId="49" fontId="28" fillId="6" borderId="1" xfId="0" applyNumberFormat="1" applyFont="1" applyFill="1" applyBorder="1" applyAlignment="1">
      <alignment vertical="center" wrapText="1"/>
    </xf>
    <xf numFmtId="0" fontId="28" fillId="6" borderId="1" xfId="0" applyNumberFormat="1" applyFont="1" applyFill="1" applyBorder="1" applyAlignment="1">
      <alignment horizontal="center" vertical="center" wrapText="1"/>
    </xf>
    <xf numFmtId="0" fontId="11" fillId="2" borderId="4" xfId="0" applyFont="1" applyFill="1" applyBorder="1" applyAlignment="1">
      <alignment vertical="center" wrapText="1"/>
    </xf>
    <xf numFmtId="0" fontId="23" fillId="2" borderId="6" xfId="0" applyFont="1" applyFill="1" applyBorder="1" applyAlignment="1">
      <alignment vertical="top" wrapText="1"/>
    </xf>
    <xf numFmtId="49" fontId="27" fillId="0" borderId="1" xfId="0" applyNumberFormat="1" applyFont="1" applyBorder="1" applyAlignment="1">
      <alignment horizontal="center" vertical="center" wrapText="1"/>
    </xf>
    <xf numFmtId="0" fontId="11"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1" fillId="0" borderId="1" xfId="0" applyFont="1" applyBorder="1" applyAlignment="1">
      <alignment horizontal="left" vertical="center" wrapText="1" indent="1"/>
    </xf>
    <xf numFmtId="49" fontId="27" fillId="3" borderId="1" xfId="0" applyNumberFormat="1" applyFont="1" applyFill="1" applyBorder="1" applyAlignment="1">
      <alignment horizontal="center" vertical="center" wrapText="1"/>
    </xf>
    <xf numFmtId="49" fontId="28" fillId="6"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23" fillId="2" borderId="6" xfId="0" applyFont="1" applyFill="1" applyBorder="1" applyAlignment="1">
      <alignment vertical="center" wrapText="1"/>
    </xf>
    <xf numFmtId="0" fontId="18" fillId="6" borderId="1" xfId="0" applyFont="1" applyFill="1" applyBorder="1"/>
    <xf numFmtId="1" fontId="18" fillId="6" borderId="1" xfId="0" applyNumberFormat="1" applyFont="1" applyFill="1" applyBorder="1" applyAlignment="1">
      <alignment horizontal="center"/>
    </xf>
    <xf numFmtId="0" fontId="26" fillId="0" borderId="0" xfId="0" applyFont="1" applyAlignment="1">
      <alignment vertical="center"/>
    </xf>
    <xf numFmtId="0" fontId="23" fillId="0" borderId="0" xfId="0" applyFont="1" applyAlignment="1">
      <alignment horizontal="left" vertical="center"/>
    </xf>
    <xf numFmtId="2" fontId="13" fillId="3" borderId="1" xfId="0" applyNumberFormat="1" applyFont="1" applyFill="1" applyBorder="1" applyAlignment="1">
      <alignment horizontal="center" vertical="center" wrapText="1"/>
    </xf>
    <xf numFmtId="164" fontId="13" fillId="6" borderId="1" xfId="0" applyNumberFormat="1" applyFont="1" applyFill="1" applyBorder="1" applyAlignment="1">
      <alignment horizontal="left" vertical="center"/>
    </xf>
    <xf numFmtId="164" fontId="13" fillId="6" borderId="1" xfId="0" applyNumberFormat="1" applyFont="1" applyFill="1" applyBorder="1" applyAlignment="1">
      <alignment horizontal="left" vertical="center" wrapText="1"/>
    </xf>
    <xf numFmtId="0" fontId="15" fillId="5" borderId="0" xfId="0" applyFont="1" applyFill="1"/>
    <xf numFmtId="1" fontId="13" fillId="0" borderId="1" xfId="0" applyNumberFormat="1" applyFont="1" applyFill="1" applyBorder="1" applyAlignment="1">
      <alignment horizontal="center" vertical="center"/>
    </xf>
    <xf numFmtId="0" fontId="13" fillId="0" borderId="1" xfId="0" applyFont="1" applyFill="1" applyBorder="1" applyAlignment="1">
      <alignment vertical="center"/>
    </xf>
    <xf numFmtId="0" fontId="13" fillId="0" borderId="1" xfId="0" applyFont="1" applyFill="1" applyBorder="1" applyAlignment="1">
      <alignment horizontal="center" vertical="center" wrapText="1"/>
    </xf>
    <xf numFmtId="164" fontId="13"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18" fillId="0" borderId="0" xfId="0" applyFont="1" applyAlignment="1">
      <alignment horizontal="right"/>
    </xf>
    <xf numFmtId="0" fontId="13" fillId="3" borderId="0" xfId="0" applyFont="1" applyFill="1" applyBorder="1" applyAlignment="1">
      <alignment horizontal="left" vertical="center" wrapText="1"/>
    </xf>
    <xf numFmtId="4" fontId="18" fillId="0" borderId="0" xfId="0" applyNumberFormat="1" applyFont="1" applyAlignment="1">
      <alignment horizontal="right"/>
    </xf>
    <xf numFmtId="0" fontId="18" fillId="0" borderId="0" xfId="0" applyFont="1" applyAlignment="1">
      <alignment vertical="center"/>
    </xf>
    <xf numFmtId="0" fontId="29" fillId="0" borderId="0" xfId="0" applyFont="1"/>
    <xf numFmtId="0" fontId="24" fillId="0" borderId="0" xfId="0" applyFont="1" applyAlignment="1">
      <alignment horizontal="center" vertical="center"/>
    </xf>
    <xf numFmtId="0" fontId="30" fillId="0" borderId="0" xfId="0" applyFont="1" applyAlignment="1">
      <alignment horizontal="center"/>
    </xf>
    <xf numFmtId="0" fontId="24" fillId="6" borderId="1" xfId="0" applyFont="1" applyFill="1" applyBorder="1" applyAlignment="1">
      <alignment horizontal="center" vertical="center"/>
    </xf>
    <xf numFmtId="1" fontId="13" fillId="6" borderId="1" xfId="0" applyNumberFormat="1" applyFont="1" applyFill="1" applyBorder="1" applyAlignment="1">
      <alignment horizontal="center" vertical="center"/>
    </xf>
    <xf numFmtId="1" fontId="12" fillId="6" borderId="1" xfId="0" applyNumberFormat="1" applyFont="1" applyFill="1" applyBorder="1" applyAlignment="1">
      <alignment horizontal="center" vertical="center" wrapText="1"/>
    </xf>
    <xf numFmtId="0" fontId="11" fillId="0" borderId="0" xfId="0" applyFont="1" applyFill="1"/>
    <xf numFmtId="0" fontId="29" fillId="0" borderId="0" xfId="0" applyFont="1" applyFill="1"/>
    <xf numFmtId="1" fontId="13" fillId="3" borderId="1" xfId="0" applyNumberFormat="1" applyFont="1" applyFill="1" applyBorder="1" applyAlignment="1">
      <alignment horizontal="center" vertical="center" wrapText="1"/>
    </xf>
    <xf numFmtId="0" fontId="15" fillId="0" borderId="1" xfId="0" applyFont="1" applyBorder="1" applyAlignment="1">
      <alignment horizontal="left" vertical="center"/>
    </xf>
    <xf numFmtId="1" fontId="16" fillId="6" borderId="1" xfId="0" applyNumberFormat="1" applyFont="1" applyFill="1" applyBorder="1" applyAlignment="1">
      <alignment horizontal="center" vertical="center"/>
    </xf>
    <xf numFmtId="0" fontId="16" fillId="6" borderId="1" xfId="0" applyFont="1" applyFill="1" applyBorder="1" applyAlignment="1">
      <alignment horizontal="left" vertical="center"/>
    </xf>
    <xf numFmtId="0" fontId="16" fillId="6" borderId="1" xfId="0" applyFont="1" applyFill="1" applyBorder="1" applyAlignment="1">
      <alignment horizontal="center" vertical="center"/>
    </xf>
    <xf numFmtId="164" fontId="15" fillId="6" borderId="1" xfId="0" applyNumberFormat="1" applyFont="1" applyFill="1" applyBorder="1" applyAlignment="1">
      <alignment horizontal="center" vertical="center"/>
    </xf>
    <xf numFmtId="1" fontId="15" fillId="6" borderId="1" xfId="0" applyNumberFormat="1" applyFont="1" applyFill="1" applyBorder="1" applyAlignment="1">
      <alignment horizontal="center" vertical="center"/>
    </xf>
    <xf numFmtId="1" fontId="16" fillId="6" borderId="1" xfId="0" applyNumberFormat="1" applyFont="1" applyFill="1" applyBorder="1" applyAlignment="1">
      <alignment horizontal="center" vertical="center" wrapText="1"/>
    </xf>
    <xf numFmtId="1" fontId="16" fillId="6" borderId="1" xfId="0" applyNumberFormat="1" applyFont="1" applyFill="1" applyBorder="1" applyAlignment="1">
      <alignment horizontal="left" vertical="center" wrapText="1"/>
    </xf>
    <xf numFmtId="0" fontId="15" fillId="3" borderId="0" xfId="0" applyFont="1" applyFill="1"/>
    <xf numFmtId="1" fontId="13" fillId="3" borderId="1" xfId="2" applyNumberFormat="1" applyFont="1" applyFill="1" applyBorder="1" applyAlignment="1">
      <alignment horizontal="left" vertical="center" wrapText="1"/>
    </xf>
    <xf numFmtId="0" fontId="25" fillId="0" borderId="1" xfId="2" applyFont="1" applyBorder="1" applyAlignment="1">
      <alignment vertical="center" wrapText="1"/>
    </xf>
    <xf numFmtId="0" fontId="13" fillId="3" borderId="0" xfId="0" applyFont="1" applyFill="1"/>
    <xf numFmtId="0" fontId="25" fillId="0" borderId="1" xfId="2" applyFont="1" applyBorder="1" applyAlignment="1">
      <alignment horizontal="left" vertical="center" wrapText="1"/>
    </xf>
    <xf numFmtId="2" fontId="13" fillId="0" borderId="1" xfId="0" applyNumberFormat="1" applyFont="1" applyBorder="1" applyAlignment="1">
      <alignment horizontal="center" vertical="center" wrapText="1"/>
    </xf>
    <xf numFmtId="4" fontId="18" fillId="0" borderId="0" xfId="0" applyNumberFormat="1" applyFont="1" applyAlignment="1">
      <alignment horizontal="left" vertical="center"/>
    </xf>
    <xf numFmtId="1" fontId="12" fillId="3" borderId="1" xfId="0" applyNumberFormat="1" applyFont="1" applyFill="1" applyBorder="1" applyAlignment="1">
      <alignment horizontal="left" vertical="center" wrapText="1"/>
    </xf>
    <xf numFmtId="0" fontId="27" fillId="0" borderId="0" xfId="0" applyFont="1"/>
    <xf numFmtId="0" fontId="29" fillId="0" borderId="0" xfId="0" applyFont="1" applyAlignment="1">
      <alignment vertical="top"/>
    </xf>
    <xf numFmtId="0" fontId="11" fillId="0" borderId="0" xfId="0" applyFont="1" applyAlignment="1">
      <alignment vertical="top"/>
    </xf>
    <xf numFmtId="0" fontId="14" fillId="2" borderId="1" xfId="0" applyFont="1" applyFill="1" applyBorder="1" applyAlignment="1">
      <alignment horizontal="center" vertical="center"/>
    </xf>
    <xf numFmtId="1" fontId="25" fillId="3" borderId="1" xfId="2" applyNumberFormat="1" applyFont="1" applyFill="1" applyBorder="1" applyAlignment="1">
      <alignment horizontal="left" vertical="center" wrapText="1"/>
    </xf>
    <xf numFmtId="0" fontId="13" fillId="0" borderId="0" xfId="0" applyFont="1" applyFill="1"/>
    <xf numFmtId="0" fontId="25" fillId="0" borderId="1" xfId="2" applyFont="1" applyBorder="1" applyAlignment="1">
      <alignment horizontal="left" wrapText="1"/>
    </xf>
    <xf numFmtId="4" fontId="18" fillId="0" borderId="0" xfId="0" applyNumberFormat="1" applyFont="1" applyAlignment="1">
      <alignment vertical="center"/>
    </xf>
    <xf numFmtId="0" fontId="13" fillId="0" borderId="1" xfId="0" applyFont="1" applyBorder="1" applyAlignment="1">
      <alignment horizontal="left" wrapText="1"/>
    </xf>
    <xf numFmtId="4" fontId="13" fillId="0" borderId="1" xfId="0" applyNumberFormat="1" applyFont="1" applyBorder="1" applyAlignment="1">
      <alignment horizontal="center" vertical="center"/>
    </xf>
    <xf numFmtId="4" fontId="13" fillId="3" borderId="1" xfId="0" applyNumberFormat="1" applyFont="1" applyFill="1" applyBorder="1" applyAlignment="1">
      <alignment horizontal="center" vertical="center"/>
    </xf>
    <xf numFmtId="0" fontId="12" fillId="0" borderId="0" xfId="0" applyFont="1"/>
    <xf numFmtId="165" fontId="13" fillId="3" borderId="1" xfId="0" applyNumberFormat="1" applyFont="1" applyFill="1" applyBorder="1" applyAlignment="1">
      <alignment horizontal="center" vertical="center" wrapText="1"/>
    </xf>
    <xf numFmtId="0" fontId="31" fillId="0" borderId="0" xfId="0" applyFont="1"/>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4" fontId="15" fillId="4" borderId="1" xfId="1"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164" fontId="12" fillId="3" borderId="1" xfId="0" applyNumberFormat="1"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3" fillId="0" borderId="1" xfId="1" applyNumberFormat="1" applyFont="1" applyFill="1" applyBorder="1" applyAlignment="1">
      <alignment horizontal="center" vertical="center"/>
    </xf>
    <xf numFmtId="164" fontId="13" fillId="4" borderId="1" xfId="0" applyNumberFormat="1" applyFont="1" applyFill="1" applyBorder="1" applyAlignment="1">
      <alignment horizontal="center" vertical="center" wrapText="1"/>
    </xf>
    <xf numFmtId="164" fontId="13" fillId="4" borderId="1" xfId="1" applyNumberFormat="1" applyFont="1" applyFill="1" applyBorder="1" applyAlignment="1">
      <alignment horizontal="center" vertical="center"/>
    </xf>
    <xf numFmtId="0" fontId="12" fillId="0" borderId="1" xfId="0" applyFont="1" applyFill="1" applyBorder="1" applyAlignment="1">
      <alignment horizontal="center" vertical="center"/>
    </xf>
    <xf numFmtId="0" fontId="21" fillId="0" borderId="1" xfId="2" applyFont="1" applyFill="1" applyBorder="1" applyAlignment="1">
      <alignment vertical="center" wrapText="1"/>
    </xf>
    <xf numFmtId="0" fontId="9" fillId="0" borderId="0" xfId="0" applyFont="1" applyAlignment="1">
      <alignment horizontal="center" vertical="center"/>
    </xf>
    <xf numFmtId="0" fontId="10" fillId="0" borderId="0" xfId="0" applyFont="1" applyAlignment="1">
      <alignment horizontal="center"/>
    </xf>
    <xf numFmtId="0" fontId="17" fillId="0" borderId="0" xfId="0" applyFont="1" applyAlignment="1">
      <alignment horizontal="left" wrapText="1"/>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19"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1" fillId="0" borderId="7" xfId="0" applyFont="1" applyBorder="1" applyAlignment="1">
      <alignment horizontal="left" vertical="top"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3%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kalininsk.sarmo.ru/otkrytyybyudzhet/proekty-byudzheta/proekty-na-2024-god.php" TargetMode="External"/><Relationship Id="rId13" Type="http://schemas.openxmlformats.org/officeDocument/2006/relationships/hyperlink" Target="http://ozinki.sarmo.ru/byudzhet/byudzhet-munitsipalnogo-rayona.php?ELEMENT_ID=9406" TargetMode="External"/><Relationship Id="rId18" Type="http://schemas.openxmlformats.org/officeDocument/2006/relationships/printerSettings" Target="../printerSettings/printerSettings4.bin"/><Relationship Id="rId3" Type="http://schemas.openxmlformats.org/officeDocument/2006/relationships/hyperlink" Target="https://arkadak.gosuslugi.ru/ofitsialno/statistika/byudzhet-dlya-grazhdan/reshenie-o-byudzhete/byudzhet-2024-2026/" TargetMode="External"/><Relationship Id="rId7" Type="http://schemas.openxmlformats.org/officeDocument/2006/relationships/hyperlink" Target="http://ekaterinovka.sarmo.ru/rayonnoe-sobranie/2023.php" TargetMode="External"/><Relationship Id="rId12" Type="http://schemas.openxmlformats.org/officeDocument/2006/relationships/hyperlink" Target="https://novouzensk.gosuslugi.ru/ofitsialno/dokumenty/dokumenty-all_145.html" TargetMode="External"/><Relationship Id="rId17" Type="http://schemas.openxmlformats.org/officeDocument/2006/relationships/hyperlink" Target="http://hvalynsk.sarmo.ru/administratsiya-khvalynskogo-munitsipalnogo-rayona/byudzhet/proekt-byudzheta.php" TargetMode="External"/><Relationship Id="rId2" Type="http://schemas.openxmlformats.org/officeDocument/2006/relationships/hyperlink" Target="http://algay.sarmo.ru/byudzhet-ekonomika-finansy/byudzhet-dokumenty.php" TargetMode="External"/><Relationship Id="rId16" Type="http://schemas.openxmlformats.org/officeDocument/2006/relationships/hyperlink" Target="http://fedormr.ru/byudzhet/byudzhet2024.php" TargetMode="External"/><Relationship Id="rId1" Type="http://schemas.openxmlformats.org/officeDocument/2006/relationships/hyperlink" Target="http://saratovmer.ru/budget/rubrics/4/1331.html" TargetMode="External"/><Relationship Id="rId6" Type="http://schemas.openxmlformats.org/officeDocument/2006/relationships/hyperlink" Target="http://duhovnitskoe.sarmo.ru/ispolnenie-byudzheta/byudzhet-2024-goda/proekt-pervoe-cht.php" TargetMode="External"/><Relationship Id="rId11" Type="http://schemas.openxmlformats.org/officeDocument/2006/relationships/hyperlink" Target="https://adm.lysyegory.ru/base/14152-proekt-byudzheta-lmr-2024.html" TargetMode="External"/><Relationship Id="rId5" Type="http://schemas.openxmlformats.org/officeDocument/2006/relationships/hyperlink" Target="http://volsk-ms.ru/resheniya-vms/proektyi/" TargetMode="External"/><Relationship Id="rId15" Type="http://schemas.openxmlformats.org/officeDocument/2006/relationships/hyperlink" Target="https://turkovskoe-r64.gosweb.gosuslugi.ru/deyatelnost/napravleniya-deyatelnosti/otkrytyy-byudzhet/proekt-byudzheta-turkovskogo-munitsipalnogo-rayona/2024-god/" TargetMode="External"/><Relationship Id="rId10" Type="http://schemas.openxmlformats.org/officeDocument/2006/relationships/hyperlink" Target="https://adminkmr.ru/byudzhet/byudzhet-munitsipalnogo-rayona/byudzhet-rayona-2024.php" TargetMode="External"/><Relationship Id="rId4" Type="http://schemas.openxmlformats.org/officeDocument/2006/relationships/hyperlink" Target="http://baladmin.ru/byudzhet-na-2024-god-i-planovyy-period-2025-i-2026-godov.php" TargetMode="External"/><Relationship Id="rId9" Type="http://schemas.openxmlformats.org/officeDocument/2006/relationships/hyperlink" Target="https://krasnoarmeysk64.ru/krasnoarmeyskiy-rayon/byudzhet/reshenie-o-byudzhete-krasnoarmeyskogo-munitsipalnogo-rayona/" TargetMode="External"/><Relationship Id="rId14" Type="http://schemas.openxmlformats.org/officeDocument/2006/relationships/hyperlink" Target="https://&#1087;&#1080;&#1090;&#1077;&#1088;&#1082;&#1072;.&#1088;&#1092;/ekonomika-i-byudzhet/byudzhet-piterskogo-mr/proekt-byudzheta/proekt-byudzheta-na-2024-god-i-planovyy-period-2025-2026-godov/"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duhovnitskoe.sarmo.ru/byudzhet-dlya-grazhdan/byudzhet-dlya-grazhdan/" TargetMode="External"/><Relationship Id="rId13" Type="http://schemas.openxmlformats.org/officeDocument/2006/relationships/hyperlink" Target="https://krasnoarmeysk64.ru/krasnoarmeyskiy-rayon/byudzhet/byudzhet-dlya-grazhdan/" TargetMode="External"/><Relationship Id="rId18" Type="http://schemas.openxmlformats.org/officeDocument/2006/relationships/hyperlink" Target="http://ozinki.sarmo.ru/byudzhet/byudzhet-dlya-grazhdan.php?ELEMENT_ID=9569" TargetMode="External"/><Relationship Id="rId3" Type="http://schemas.openxmlformats.org/officeDocument/2006/relationships/hyperlink" Target="http://algay.sarmo.ru/byudzhet-ekonomika-finansy/byudzhet-dokumenty.php" TargetMode="External"/><Relationship Id="rId21" Type="http://schemas.openxmlformats.org/officeDocument/2006/relationships/hyperlink" Target="http://fedormr.ru/byudzhet/byudzhet2024.php" TargetMode="External"/><Relationship Id="rId7" Type="http://schemas.openxmlformats.org/officeDocument/2006/relationships/hyperlink" Target="http://dergachi.sarmo.ru/byudzhet-dlya-grazhdan/" TargetMode="External"/><Relationship Id="rId12" Type="http://schemas.openxmlformats.org/officeDocument/2006/relationships/hyperlink" Target="http://kalininsk.sarmo.ru/otkrytyybyudzhet/byudzhet-dlya-grazhdan/byudzhet-dlya-grazhdan-2024.php" TargetMode="External"/><Relationship Id="rId17" Type="http://schemas.openxmlformats.org/officeDocument/2006/relationships/hyperlink" Target="https://novouzensk.gosuslugi.ru/ofitsialno/dokumenty/dokumenty-all_195.html" TargetMode="External"/><Relationship Id="rId2" Type="http://schemas.openxmlformats.org/officeDocument/2006/relationships/hyperlink" Target="http://mihailovski.ru/byudzhet-dlya-grazhdan/byudzhet-dlya-grazhdan-razrabotannyy-na-osnove-pro6563/" TargetMode="External"/><Relationship Id="rId16" Type="http://schemas.openxmlformats.org/officeDocument/2006/relationships/hyperlink" Target="http://www.nbfin.ru/byudzhet_dlya_grazhdan1/novoburasskij_municipal_nyj_rajon/2024_god/" TargetMode="External"/><Relationship Id="rId20" Type="http://schemas.openxmlformats.org/officeDocument/2006/relationships/hyperlink" Target="https://turkovskoe-r64.gosweb.gosuslugi.ru/deyatelnost/napravleniya-deyatelnosti/otkrytyy-byudzhet/byudzhet-dlya-grazhdan/dokumenty_1024.html" TargetMode="External"/><Relationship Id="rId1" Type="http://schemas.openxmlformats.org/officeDocument/2006/relationships/hyperlink" Target="http://saratovmer.ru/budget/rubrics/6/1310.html" TargetMode="External"/><Relationship Id="rId6" Type="http://schemas.openxmlformats.org/officeDocument/2006/relationships/hyperlink" Target="http://&#1074;&#1086;&#1083;&#1100;&#1089;&#1082;.&#1088;&#1092;/" TargetMode="External"/><Relationship Id="rId11" Type="http://schemas.openxmlformats.org/officeDocument/2006/relationships/hyperlink" Target="http://ivanteevka.sarmo.ru/byudzhet-dlya-grazhdan/byudzhet-dlya-grazhdan/2024/" TargetMode="External"/><Relationship Id="rId5" Type="http://schemas.openxmlformats.org/officeDocument/2006/relationships/hyperlink" Target="http://balkomfin.ru/" TargetMode="External"/><Relationship Id="rId15" Type="http://schemas.openxmlformats.org/officeDocument/2006/relationships/hyperlink" Target="https://adminkmr.ru/byudzhet/byudzhet-dlya-grazhdan/" TargetMode="External"/><Relationship Id="rId23" Type="http://schemas.openxmlformats.org/officeDocument/2006/relationships/printerSettings" Target="../printerSettings/printerSettings5.bin"/><Relationship Id="rId10" Type="http://schemas.openxmlformats.org/officeDocument/2006/relationships/hyperlink" Target="http://ekaterinovka.sarmo.ru/byudzhet-dlya-grazhdan/" TargetMode="External"/><Relationship Id="rId19" Type="http://schemas.openxmlformats.org/officeDocument/2006/relationships/hyperlink" Target="https://&#1087;&#1080;&#1090;&#1077;&#1088;&#1082;&#1072;.&#1088;&#1092;/ekonomika-i-byudzhet/byudzhet-piterskogo-mr/byudzhet-dlya-grazhdan/byudzhet-dlya-grazhdan-2024-god-i-planovyy-period-2025-2026-godov/" TargetMode="External"/><Relationship Id="rId4" Type="http://schemas.openxmlformats.org/officeDocument/2006/relationships/hyperlink" Target="https://atkarsk.moyaokruga.ru/CityArticles.aspx?articleid=20420" TargetMode="External"/><Relationship Id="rId9" Type="http://schemas.openxmlformats.org/officeDocument/2006/relationships/hyperlink" Target="https://adminemr.ru/byudzhet-i-finansy/byudzhet-dlya-grazhdan/" TargetMode="External"/><Relationship Id="rId14" Type="http://schemas.openxmlformats.org/officeDocument/2006/relationships/hyperlink" Target="https://krasny-kut.ru/finansy/novosti/" TargetMode="External"/><Relationship Id="rId22" Type="http://schemas.openxmlformats.org/officeDocument/2006/relationships/hyperlink" Target="http://hvalynsk.sarmo.ru/administratsiya-khvalynskogo-munitsipalnogo-rayona/byudzhet/byudzhet-dlya-grazhdan.ph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adminemr.ru/byudzhet-i-finansy/obshchestvennoe-uchastie/" TargetMode="External"/><Relationship Id="rId13" Type="http://schemas.openxmlformats.org/officeDocument/2006/relationships/hyperlink" Target="http://ozinki.sarmo.ru/byudzhet/byudzhet-munitsipalnogo-rayona.php?ELEMENT_ID=9406" TargetMode="External"/><Relationship Id="rId3" Type="http://schemas.openxmlformats.org/officeDocument/2006/relationships/hyperlink" Target="https://atkarsk.moyaokruga.ru/CityArticles.aspx?articleid=20599" TargetMode="External"/><Relationship Id="rId7" Type="http://schemas.openxmlformats.org/officeDocument/2006/relationships/hyperlink" Target="http://ekaterinovka.sarmo.ru/administratsiya-rayona/2023-god-publichnye-slushaniya.php" TargetMode="External"/><Relationship Id="rId12" Type="http://schemas.openxmlformats.org/officeDocument/2006/relationships/hyperlink" Target="http://www.nbfin.ru/allnews/publichnye_slushaniya_po_proektu_byudzheta_novoburasskogo_municipal_nogo_rajona_saratovskoj_oblasti_na_2024_god_i_na_planovyj_pe/" TargetMode="External"/><Relationship Id="rId2" Type="http://schemas.openxmlformats.org/officeDocument/2006/relationships/hyperlink" Target="http://mihailovski.ru/news/obyavlenie2912/" TargetMode="External"/><Relationship Id="rId16" Type="http://schemas.openxmlformats.org/officeDocument/2006/relationships/printerSettings" Target="../printerSettings/printerSettings6.bin"/><Relationship Id="rId1" Type="http://schemas.openxmlformats.org/officeDocument/2006/relationships/hyperlink" Target="http://saratovmer.ru/news/2023/10/27/82054.html" TargetMode="External"/><Relationship Id="rId6" Type="http://schemas.openxmlformats.org/officeDocument/2006/relationships/hyperlink" Target="http://duhovnitskoe.sarmo.ru/novosti/14536/" TargetMode="External"/><Relationship Id="rId11" Type="http://schemas.openxmlformats.org/officeDocument/2006/relationships/hyperlink" Target="https://adm.lysyegory.ru/base/14262-v-administracii-raiona-proidut-publichnye-slushanija.html" TargetMode="External"/><Relationship Id="rId5" Type="http://schemas.openxmlformats.org/officeDocument/2006/relationships/hyperlink" Target="http://&#1074;&#1086;&#1083;&#1100;&#1089;&#1082;.&#1088;&#1092;/" TargetMode="External"/><Relationship Id="rId15" Type="http://schemas.openxmlformats.org/officeDocument/2006/relationships/hyperlink" Target="http://hvalynsk.sarmo.ru/administratsiya-khvalynskogo-munitsipalnogo-rayona/byudzhet/novosti/novosti.php" TargetMode="External"/><Relationship Id="rId10" Type="http://schemas.openxmlformats.org/officeDocument/2006/relationships/hyperlink" Target="https://adminkmr.ru/byudzhet/byudzhet-munitsipalnogo-rayona/byudzhet-rayona-2024.php" TargetMode="External"/><Relationship Id="rId4" Type="http://schemas.openxmlformats.org/officeDocument/2006/relationships/hyperlink" Target="http://adm-baltay.ru/informacziya-o-provedenii-publichnyh-slushanij-po-proektu-o-mestnom-byudzhete-na-2024-god/" TargetMode="External"/><Relationship Id="rId9" Type="http://schemas.openxmlformats.org/officeDocument/2006/relationships/hyperlink" Target="https://krasnoarmeysk64.ru/predstavitelnyy-organ/resheniya-sobraniya-deputatov/" TargetMode="External"/><Relationship Id="rId14" Type="http://schemas.openxmlformats.org/officeDocument/2006/relationships/hyperlink" Target="http://fedormr.ru/novosti/?ELEMENT_ID=2207"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ekaterinovka.sarmo.ru/administratsiya-rayona/2023-god-publichnye-slushaniya.php" TargetMode="External"/><Relationship Id="rId13" Type="http://schemas.openxmlformats.org/officeDocument/2006/relationships/hyperlink" Target="https://novouzensk.gosuslugi.ru/ofitsialno/dokumenty/dokumenty-all_206.html" TargetMode="External"/><Relationship Id="rId18" Type="http://schemas.openxmlformats.org/officeDocument/2006/relationships/printerSettings" Target="../printerSettings/printerSettings7.bin"/><Relationship Id="rId3" Type="http://schemas.openxmlformats.org/officeDocument/2006/relationships/hyperlink" Target="https://atkarsk.moyaokruga.ru/CityArticles.aspx?articleid=20650" TargetMode="External"/><Relationship Id="rId7" Type="http://schemas.openxmlformats.org/officeDocument/2006/relationships/hyperlink" Target="http://duhovnitskoe.sarmo.ru/publichnye-slushaniya/?ELEMENT_ID=14640" TargetMode="External"/><Relationship Id="rId12" Type="http://schemas.openxmlformats.org/officeDocument/2006/relationships/hyperlink" Target="http://www.nbfin.ru/resheniya_o_byudzhetah/novoburasskogo_municipal_nogo_rajona/proekt_resheniya_o_byudzhete/na_2024_god/" TargetMode="External"/><Relationship Id="rId17" Type="http://schemas.openxmlformats.org/officeDocument/2006/relationships/hyperlink" Target="http://hvalynsk.sarmo.ru/administratsiya-khvalynskogo-munitsipalnogo-rayona/byudzhet/proekt-byudzheta.php" TargetMode="External"/><Relationship Id="rId2" Type="http://schemas.openxmlformats.org/officeDocument/2006/relationships/hyperlink" Target="http://mihailovski.ru/byudzhet-mo-na-2024-2026-gody/materialy-k-proektu-resheniya-o-byudzhete/protokol-publichnykh-slushaniy-po-proektu-byudzhet/" TargetMode="External"/><Relationship Id="rId16" Type="http://schemas.openxmlformats.org/officeDocument/2006/relationships/hyperlink" Target="http://fedormr.ru/byudzhet/byudzhet2024.php" TargetMode="External"/><Relationship Id="rId1" Type="http://schemas.openxmlformats.org/officeDocument/2006/relationships/hyperlink" Target="https://zatosvetly.ru/city/economics_amp_finance/byudzhet-gorodskogo-okruga/byudzhet-gorodskogo-okruga-zato-svetlyy/2024-g/index.php?ELEMENT_ID=24042" TargetMode="External"/><Relationship Id="rId6" Type="http://schemas.openxmlformats.org/officeDocument/2006/relationships/hyperlink" Target="http://dergachi.sarmo.ru/publichnye-slushaniya.php" TargetMode="External"/><Relationship Id="rId11" Type="http://schemas.openxmlformats.org/officeDocument/2006/relationships/hyperlink" Target="https://adm.lysyegory.ru/base/14330-zaklyuchenie-ps.html" TargetMode="External"/><Relationship Id="rId5" Type="http://schemas.openxmlformats.org/officeDocument/2006/relationships/hyperlink" Target="http://adm-baltay.ru/finansovoe-upravlenie/proekt-mestnogo-byudzheta-baltajskogo-municzipalnogo-rajona-na-2024-god-i-na-planovyj-period-2025-2026-godov/" TargetMode="External"/><Relationship Id="rId15" Type="http://schemas.openxmlformats.org/officeDocument/2006/relationships/hyperlink" Target="https://turkovskoe-r64.gosweb.gosuslugi.ru/deyatelnost/napravleniya-deyatelnosti/otkrytyy-byudzhet/proekt-byudzheta-turkovskogo-munitsipalnogo-rayona/2024-god/" TargetMode="External"/><Relationship Id="rId10" Type="http://schemas.openxmlformats.org/officeDocument/2006/relationships/hyperlink" Target="http://kalininsk.sarmo.ru/otkrytyybyudzhet/obshchestvennoe-uchastie/publichnye-slushaniya-po-proektu-resheniya-o-byudzhete/publichnye-slushaniya-2023-god.php" TargetMode="External"/><Relationship Id="rId4" Type="http://schemas.openxmlformats.org/officeDocument/2006/relationships/hyperlink" Target="https://arkadak.gosuslugi.ru/ofitsialno/statistika/byudzhet-dlya-grazhdan/reshenie-o-byudzhete/byudzhet-2024-2026/" TargetMode="External"/><Relationship Id="rId9" Type="http://schemas.openxmlformats.org/officeDocument/2006/relationships/hyperlink" Target="http://ivanteevka.sarmo.ru/byudzhet-dlya-grazhdan/proekt-byudzheta-dlya-grazhdan/proekt-resheniya-byudzheta-na-2024-god.php" TargetMode="External"/><Relationship Id="rId14" Type="http://schemas.openxmlformats.org/officeDocument/2006/relationships/hyperlink" Target="http://ozinki.sarmo.ru/byudzhet/byudzhet-munitsipalnogo-rayona.php?ELEMENT_ID=9406"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arkadak.gosuslugi.ru/dlya-zhiteley/novosti-i-reportazhi/novosti_445.html" TargetMode="External"/><Relationship Id="rId7" Type="http://schemas.openxmlformats.org/officeDocument/2006/relationships/printerSettings" Target="../printerSettings/printerSettings8.bin"/><Relationship Id="rId2" Type="http://schemas.openxmlformats.org/officeDocument/2006/relationships/hyperlink" Target="http://mihailovski.ru/news/obyavlenie2502/" TargetMode="External"/><Relationship Id="rId1" Type="http://schemas.openxmlformats.org/officeDocument/2006/relationships/hyperlink" Target="http://saratovmer.ru/news/2023/06/06/79219.html" TargetMode="External"/><Relationship Id="rId6" Type="http://schemas.openxmlformats.org/officeDocument/2006/relationships/hyperlink" Target="https://krasnoarmeysk64.ru/krasnoarmeyskiy-rayon/natsproekty.php" TargetMode="External"/><Relationship Id="rId5" Type="http://schemas.openxmlformats.org/officeDocument/2006/relationships/hyperlink" Target="http://&#1074;&#1086;&#1083;&#1100;&#1089;&#1082;.&#1088;&#1092;/about/info/news" TargetMode="External"/><Relationship Id="rId4" Type="http://schemas.openxmlformats.org/officeDocument/2006/relationships/hyperlink" Target="http://balkomfin.ru/docs/board/sertificatos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abSelected="1" view="pageBreakPreview" zoomScaleNormal="100" zoomScaleSheetLayoutView="100" zoomScalePageLayoutView="70" workbookViewId="0">
      <selection activeCell="J3" sqref="J3"/>
    </sheetView>
  </sheetViews>
  <sheetFormatPr defaultRowHeight="12.75" x14ac:dyDescent="0.2"/>
  <cols>
    <col min="1" max="1" width="27" style="11" customWidth="1"/>
    <col min="2" max="3" width="12.7109375" style="11" customWidth="1"/>
    <col min="4" max="4" width="16.5703125" style="11" customWidth="1"/>
    <col min="5" max="5" width="16.42578125" style="11" customWidth="1"/>
    <col min="6" max="6" width="17" style="11" customWidth="1"/>
    <col min="7" max="16384" width="9.140625" style="1"/>
  </cols>
  <sheetData>
    <row r="1" spans="1:7" ht="33" customHeight="1" x14ac:dyDescent="0.25">
      <c r="A1" s="154" t="s">
        <v>0</v>
      </c>
      <c r="B1" s="154"/>
      <c r="C1" s="154"/>
      <c r="D1" s="154"/>
      <c r="E1" s="155"/>
      <c r="F1" s="155"/>
    </row>
    <row r="2" spans="1:7" ht="18.75" customHeight="1" x14ac:dyDescent="0.2">
      <c r="A2" s="5" t="s">
        <v>1</v>
      </c>
      <c r="B2" s="3" t="s">
        <v>118</v>
      </c>
      <c r="C2" s="4"/>
      <c r="D2" s="4"/>
      <c r="E2" s="5"/>
      <c r="F2" s="5"/>
    </row>
    <row r="3" spans="1:7" ht="81.75" customHeight="1" x14ac:dyDescent="0.2">
      <c r="A3" s="145" t="s">
        <v>9</v>
      </c>
      <c r="B3" s="145" t="s">
        <v>10</v>
      </c>
      <c r="C3" s="145" t="s">
        <v>2</v>
      </c>
      <c r="D3" s="27" t="s">
        <v>3</v>
      </c>
      <c r="E3" s="27" t="s">
        <v>4</v>
      </c>
      <c r="F3" s="27" t="s">
        <v>5</v>
      </c>
      <c r="G3" s="13"/>
    </row>
    <row r="4" spans="1:7" ht="15.95" customHeight="1" x14ac:dyDescent="0.2">
      <c r="A4" s="146" t="s">
        <v>6</v>
      </c>
      <c r="B4" s="144" t="s">
        <v>7</v>
      </c>
      <c r="C4" s="144" t="s">
        <v>7</v>
      </c>
      <c r="D4" s="28" t="s">
        <v>7</v>
      </c>
      <c r="E4" s="130" t="s">
        <v>7</v>
      </c>
      <c r="F4" s="130" t="s">
        <v>7</v>
      </c>
    </row>
    <row r="5" spans="1:7" ht="15.95" customHeight="1" x14ac:dyDescent="0.2">
      <c r="A5" s="146" t="s">
        <v>8</v>
      </c>
      <c r="B5" s="9">
        <f>SUM(C5:F5)</f>
        <v>40</v>
      </c>
      <c r="C5" s="9">
        <v>10</v>
      </c>
      <c r="D5" s="68">
        <v>10</v>
      </c>
      <c r="E5" s="68">
        <v>10</v>
      </c>
      <c r="F5" s="68">
        <v>10</v>
      </c>
    </row>
    <row r="6" spans="1:7" s="17" customFormat="1" ht="15.95" customHeight="1" x14ac:dyDescent="0.2">
      <c r="A6" s="14" t="s">
        <v>11</v>
      </c>
      <c r="B6" s="16"/>
      <c r="C6" s="16"/>
      <c r="D6" s="15"/>
      <c r="E6" s="69"/>
      <c r="F6" s="69"/>
    </row>
    <row r="7" spans="1:7" s="11" customFormat="1" ht="23.25" customHeight="1" x14ac:dyDescent="0.2">
      <c r="A7" s="38" t="s">
        <v>12</v>
      </c>
      <c r="B7" s="147">
        <f>SUM(C7:F7)</f>
        <v>38</v>
      </c>
      <c r="C7" s="148">
        <f>'Оценка (Этап IV)'!B7</f>
        <v>10</v>
      </c>
      <c r="D7" s="148">
        <v>8</v>
      </c>
      <c r="E7" s="149">
        <v>10</v>
      </c>
      <c r="F7" s="149">
        <v>10</v>
      </c>
    </row>
    <row r="8" spans="1:7" s="11" customFormat="1" ht="15.95" customHeight="1" x14ac:dyDescent="0.2">
      <c r="A8" s="94" t="s">
        <v>13</v>
      </c>
      <c r="B8" s="147">
        <f t="shared" ref="B8:B10" si="0">SUM(C8:F8)</f>
        <v>37</v>
      </c>
      <c r="C8" s="148">
        <f>'Оценка (Этап IV)'!B8</f>
        <v>9</v>
      </c>
      <c r="D8" s="148">
        <v>10</v>
      </c>
      <c r="E8" s="149">
        <v>9</v>
      </c>
      <c r="F8" s="149">
        <v>9</v>
      </c>
    </row>
    <row r="9" spans="1:7" s="11" customFormat="1" ht="15.95" customHeight="1" x14ac:dyDescent="0.2">
      <c r="A9" s="94" t="s">
        <v>14</v>
      </c>
      <c r="B9" s="147">
        <f t="shared" si="0"/>
        <v>35</v>
      </c>
      <c r="C9" s="148">
        <f>'Оценка (Этап IV)'!B9</f>
        <v>8</v>
      </c>
      <c r="D9" s="148">
        <v>8</v>
      </c>
      <c r="E9" s="149">
        <v>9</v>
      </c>
      <c r="F9" s="149">
        <v>10</v>
      </c>
    </row>
    <row r="10" spans="1:7" s="11" customFormat="1" ht="15.95" customHeight="1" x14ac:dyDescent="0.2">
      <c r="A10" s="94" t="s">
        <v>15</v>
      </c>
      <c r="B10" s="147">
        <f t="shared" si="0"/>
        <v>20</v>
      </c>
      <c r="C10" s="148">
        <f>'Оценка (Этап IV)'!B10</f>
        <v>5</v>
      </c>
      <c r="D10" s="148">
        <v>3</v>
      </c>
      <c r="E10" s="149">
        <v>5</v>
      </c>
      <c r="F10" s="149">
        <v>7</v>
      </c>
    </row>
    <row r="11" spans="1:7" s="18" customFormat="1" ht="15.95" customHeight="1" x14ac:dyDescent="0.2">
      <c r="A11" s="14" t="s">
        <v>16</v>
      </c>
      <c r="B11" s="16"/>
      <c r="C11" s="151"/>
      <c r="D11" s="143"/>
      <c r="E11" s="143"/>
      <c r="F11" s="143"/>
    </row>
    <row r="12" spans="1:7" s="11" customFormat="1" ht="15.95" customHeight="1" x14ac:dyDescent="0.2">
      <c r="A12" s="38" t="s">
        <v>17</v>
      </c>
      <c r="B12" s="147">
        <f>SUM(C12:F12)</f>
        <v>11.5</v>
      </c>
      <c r="C12" s="148">
        <f>'Оценка (Этап IV)'!B12</f>
        <v>2.5</v>
      </c>
      <c r="D12" s="148">
        <v>2</v>
      </c>
      <c r="E12" s="149">
        <v>2</v>
      </c>
      <c r="F12" s="149">
        <v>5</v>
      </c>
    </row>
    <row r="13" spans="1:7" s="11" customFormat="1" ht="15.95" customHeight="1" x14ac:dyDescent="0.2">
      <c r="A13" s="38" t="s">
        <v>18</v>
      </c>
      <c r="B13" s="147">
        <f t="shared" ref="B13:B48" si="1">SUM(C13:F13)</f>
        <v>27</v>
      </c>
      <c r="C13" s="148">
        <f>'Оценка (Этап IV)'!B13</f>
        <v>6</v>
      </c>
      <c r="D13" s="148">
        <v>8</v>
      </c>
      <c r="E13" s="149">
        <v>6</v>
      </c>
      <c r="F13" s="149">
        <v>7</v>
      </c>
    </row>
    <row r="14" spans="1:7" s="11" customFormat="1" ht="15.95" customHeight="1" x14ac:dyDescent="0.2">
      <c r="A14" s="38" t="s">
        <v>19</v>
      </c>
      <c r="B14" s="147">
        <f t="shared" si="1"/>
        <v>35.5</v>
      </c>
      <c r="C14" s="148">
        <f>'Оценка (Этап IV)'!B14</f>
        <v>10</v>
      </c>
      <c r="D14" s="148">
        <v>5.5</v>
      </c>
      <c r="E14" s="149">
        <v>10</v>
      </c>
      <c r="F14" s="149">
        <v>10</v>
      </c>
    </row>
    <row r="15" spans="1:7" s="11" customFormat="1" ht="15.95" customHeight="1" x14ac:dyDescent="0.2">
      <c r="A15" s="38" t="s">
        <v>20</v>
      </c>
      <c r="B15" s="147">
        <f t="shared" si="1"/>
        <v>35</v>
      </c>
      <c r="C15" s="148">
        <f>'Оценка (Этап IV)'!B15</f>
        <v>9</v>
      </c>
      <c r="D15" s="148">
        <v>6.5</v>
      </c>
      <c r="E15" s="149">
        <v>9.5</v>
      </c>
      <c r="F15" s="149">
        <v>10</v>
      </c>
    </row>
    <row r="16" spans="1:7" s="11" customFormat="1" ht="15.95" customHeight="1" x14ac:dyDescent="0.2">
      <c r="A16" s="38" t="s">
        <v>21</v>
      </c>
      <c r="B16" s="147">
        <f t="shared" si="1"/>
        <v>38.5</v>
      </c>
      <c r="C16" s="148">
        <f>'Оценка (Этап IV)'!B16</f>
        <v>10</v>
      </c>
      <c r="D16" s="148">
        <v>10</v>
      </c>
      <c r="E16" s="149">
        <v>10</v>
      </c>
      <c r="F16" s="149">
        <v>8.5</v>
      </c>
    </row>
    <row r="17" spans="1:6" s="11" customFormat="1" ht="15.95" customHeight="1" x14ac:dyDescent="0.2">
      <c r="A17" s="38" t="s">
        <v>22</v>
      </c>
      <c r="B17" s="147">
        <f t="shared" si="1"/>
        <v>40</v>
      </c>
      <c r="C17" s="148">
        <f>'Оценка (Этап IV)'!B17</f>
        <v>10</v>
      </c>
      <c r="D17" s="148">
        <v>10</v>
      </c>
      <c r="E17" s="149">
        <v>10</v>
      </c>
      <c r="F17" s="149">
        <v>10</v>
      </c>
    </row>
    <row r="18" spans="1:6" s="11" customFormat="1" ht="15.95" customHeight="1" x14ac:dyDescent="0.2">
      <c r="A18" s="38" t="s">
        <v>23</v>
      </c>
      <c r="B18" s="147">
        <f t="shared" si="1"/>
        <v>18.5</v>
      </c>
      <c r="C18" s="148">
        <f>'Оценка (Этап IV)'!B18</f>
        <v>7</v>
      </c>
      <c r="D18" s="148">
        <v>1.5</v>
      </c>
      <c r="E18" s="149">
        <v>1</v>
      </c>
      <c r="F18" s="149">
        <v>9</v>
      </c>
    </row>
    <row r="19" spans="1:6" s="11" customFormat="1" ht="15.95" customHeight="1" x14ac:dyDescent="0.2">
      <c r="A19" s="38" t="s">
        <v>24</v>
      </c>
      <c r="B19" s="147">
        <f t="shared" si="1"/>
        <v>10</v>
      </c>
      <c r="C19" s="148">
        <f>'Оценка (Этап IV)'!B19</f>
        <v>3</v>
      </c>
      <c r="D19" s="148">
        <v>2</v>
      </c>
      <c r="E19" s="149">
        <v>2</v>
      </c>
      <c r="F19" s="149">
        <v>3</v>
      </c>
    </row>
    <row r="20" spans="1:6" s="11" customFormat="1" ht="15.95" customHeight="1" x14ac:dyDescent="0.2">
      <c r="A20" s="38" t="s">
        <v>25</v>
      </c>
      <c r="B20" s="147">
        <f t="shared" si="1"/>
        <v>11</v>
      </c>
      <c r="C20" s="148">
        <f>'Оценка (Этап IV)'!B20</f>
        <v>2</v>
      </c>
      <c r="D20" s="148">
        <v>2</v>
      </c>
      <c r="E20" s="149">
        <v>3</v>
      </c>
      <c r="F20" s="149">
        <v>4</v>
      </c>
    </row>
    <row r="21" spans="1:6" s="11" customFormat="1" ht="15.95" customHeight="1" x14ac:dyDescent="0.2">
      <c r="A21" s="38" t="s">
        <v>26</v>
      </c>
      <c r="B21" s="147">
        <f t="shared" si="1"/>
        <v>31</v>
      </c>
      <c r="C21" s="148">
        <f>'Оценка (Этап IV)'!B21</f>
        <v>6</v>
      </c>
      <c r="D21" s="148">
        <v>8</v>
      </c>
      <c r="E21" s="149">
        <v>7</v>
      </c>
      <c r="F21" s="149">
        <v>10</v>
      </c>
    </row>
    <row r="22" spans="1:6" s="11" customFormat="1" ht="15.95" customHeight="1" x14ac:dyDescent="0.2">
      <c r="A22" s="38" t="s">
        <v>27</v>
      </c>
      <c r="B22" s="147">
        <f t="shared" si="1"/>
        <v>21</v>
      </c>
      <c r="C22" s="148">
        <f>'Оценка (Этап IV)'!B22</f>
        <v>6</v>
      </c>
      <c r="D22" s="148">
        <v>6</v>
      </c>
      <c r="E22" s="149">
        <v>3.5</v>
      </c>
      <c r="F22" s="149">
        <v>5.5</v>
      </c>
    </row>
    <row r="23" spans="1:6" s="11" customFormat="1" ht="15.95" customHeight="1" x14ac:dyDescent="0.2">
      <c r="A23" s="38" t="s">
        <v>28</v>
      </c>
      <c r="B23" s="147">
        <f t="shared" si="1"/>
        <v>10.5</v>
      </c>
      <c r="C23" s="148">
        <f>'Оценка (Этап IV)'!B23</f>
        <v>3</v>
      </c>
      <c r="D23" s="148">
        <v>4</v>
      </c>
      <c r="E23" s="149">
        <v>0</v>
      </c>
      <c r="F23" s="149">
        <v>3.5</v>
      </c>
    </row>
    <row r="24" spans="1:6" s="11" customFormat="1" ht="15.95" customHeight="1" x14ac:dyDescent="0.2">
      <c r="A24" s="38" t="s">
        <v>29</v>
      </c>
      <c r="B24" s="147">
        <f t="shared" si="1"/>
        <v>20</v>
      </c>
      <c r="C24" s="148">
        <f>'Оценка (Этап IV)'!B24</f>
        <v>6</v>
      </c>
      <c r="D24" s="148">
        <v>6</v>
      </c>
      <c r="E24" s="149">
        <v>4</v>
      </c>
      <c r="F24" s="149">
        <v>4</v>
      </c>
    </row>
    <row r="25" spans="1:6" s="11" customFormat="1" ht="15.95" customHeight="1" x14ac:dyDescent="0.2">
      <c r="A25" s="38" t="s">
        <v>30</v>
      </c>
      <c r="B25" s="147">
        <f t="shared" si="1"/>
        <v>40</v>
      </c>
      <c r="C25" s="148">
        <f>'Оценка (Этап IV)'!B25</f>
        <v>10</v>
      </c>
      <c r="D25" s="148">
        <v>10</v>
      </c>
      <c r="E25" s="149">
        <v>10</v>
      </c>
      <c r="F25" s="149">
        <v>10</v>
      </c>
    </row>
    <row r="26" spans="1:6" s="11" customFormat="1" ht="15.95" customHeight="1" x14ac:dyDescent="0.2">
      <c r="A26" s="38" t="s">
        <v>31</v>
      </c>
      <c r="B26" s="147">
        <f t="shared" si="1"/>
        <v>30.5</v>
      </c>
      <c r="C26" s="148">
        <f>'Оценка (Этап IV)'!B26</f>
        <v>7</v>
      </c>
      <c r="D26" s="148">
        <v>5.5</v>
      </c>
      <c r="E26" s="149">
        <v>8</v>
      </c>
      <c r="F26" s="149">
        <v>10</v>
      </c>
    </row>
    <row r="27" spans="1:6" s="11" customFormat="1" ht="15.95" customHeight="1" x14ac:dyDescent="0.2">
      <c r="A27" s="38" t="s">
        <v>32</v>
      </c>
      <c r="B27" s="147">
        <f t="shared" si="1"/>
        <v>11</v>
      </c>
      <c r="C27" s="148">
        <f>'Оценка (Этап IV)'!B27</f>
        <v>2</v>
      </c>
      <c r="D27" s="148">
        <v>3</v>
      </c>
      <c r="E27" s="149">
        <v>0</v>
      </c>
      <c r="F27" s="149">
        <v>6</v>
      </c>
    </row>
    <row r="28" spans="1:6" s="11" customFormat="1" ht="15.95" customHeight="1" x14ac:dyDescent="0.2">
      <c r="A28" s="38" t="s">
        <v>33</v>
      </c>
      <c r="B28" s="147">
        <f t="shared" si="1"/>
        <v>27</v>
      </c>
      <c r="C28" s="148">
        <f>'Оценка (Этап IV)'!B28</f>
        <v>3</v>
      </c>
      <c r="D28" s="148">
        <v>10</v>
      </c>
      <c r="E28" s="149">
        <v>6</v>
      </c>
      <c r="F28" s="149">
        <v>8</v>
      </c>
    </row>
    <row r="29" spans="1:6" s="11" customFormat="1" ht="15.95" customHeight="1" x14ac:dyDescent="0.2">
      <c r="A29" s="38" t="s">
        <v>34</v>
      </c>
      <c r="B29" s="147">
        <f t="shared" si="1"/>
        <v>32</v>
      </c>
      <c r="C29" s="148">
        <f>'Оценка (Этап IV)'!B29</f>
        <v>8</v>
      </c>
      <c r="D29" s="148">
        <v>5</v>
      </c>
      <c r="E29" s="149">
        <v>9</v>
      </c>
      <c r="F29" s="149">
        <v>10</v>
      </c>
    </row>
    <row r="30" spans="1:6" s="11" customFormat="1" ht="15.95" customHeight="1" x14ac:dyDescent="0.2">
      <c r="A30" s="38" t="s">
        <v>35</v>
      </c>
      <c r="B30" s="147">
        <f t="shared" si="1"/>
        <v>13.5</v>
      </c>
      <c r="C30" s="148">
        <f>'Оценка (Этап IV)'!B30</f>
        <v>4.5</v>
      </c>
      <c r="D30" s="148">
        <v>5</v>
      </c>
      <c r="E30" s="149">
        <v>1</v>
      </c>
      <c r="F30" s="149">
        <v>3</v>
      </c>
    </row>
    <row r="31" spans="1:6" s="11" customFormat="1" ht="15.95" customHeight="1" x14ac:dyDescent="0.2">
      <c r="A31" s="38" t="s">
        <v>36</v>
      </c>
      <c r="B31" s="147">
        <f t="shared" si="1"/>
        <v>36</v>
      </c>
      <c r="C31" s="148">
        <f>'Оценка (Этап IV)'!B31</f>
        <v>9</v>
      </c>
      <c r="D31" s="148">
        <v>9</v>
      </c>
      <c r="E31" s="149">
        <v>9</v>
      </c>
      <c r="F31" s="149">
        <v>9</v>
      </c>
    </row>
    <row r="32" spans="1:6" s="11" customFormat="1" ht="15.95" customHeight="1" x14ac:dyDescent="0.2">
      <c r="A32" s="38" t="s">
        <v>37</v>
      </c>
      <c r="B32" s="147">
        <f t="shared" si="1"/>
        <v>37</v>
      </c>
      <c r="C32" s="148">
        <f>'Оценка (Этап IV)'!B32</f>
        <v>10</v>
      </c>
      <c r="D32" s="148">
        <v>7</v>
      </c>
      <c r="E32" s="149">
        <v>10</v>
      </c>
      <c r="F32" s="149">
        <v>10</v>
      </c>
    </row>
    <row r="33" spans="1:6" s="11" customFormat="1" ht="15.95" customHeight="1" x14ac:dyDescent="0.2">
      <c r="A33" s="38" t="s">
        <v>38</v>
      </c>
      <c r="B33" s="147">
        <f t="shared" si="1"/>
        <v>22.5</v>
      </c>
      <c r="C33" s="148">
        <f>'Оценка (Этап IV)'!B33</f>
        <v>4.5</v>
      </c>
      <c r="D33" s="148">
        <v>6</v>
      </c>
      <c r="E33" s="149">
        <v>6</v>
      </c>
      <c r="F33" s="149">
        <v>6</v>
      </c>
    </row>
    <row r="34" spans="1:6" s="11" customFormat="1" ht="15.95" customHeight="1" x14ac:dyDescent="0.2">
      <c r="A34" s="38" t="s">
        <v>39</v>
      </c>
      <c r="B34" s="147">
        <f t="shared" si="1"/>
        <v>32</v>
      </c>
      <c r="C34" s="148">
        <f>'Оценка (Этап IV)'!B34</f>
        <v>6</v>
      </c>
      <c r="D34" s="148">
        <v>8</v>
      </c>
      <c r="E34" s="149">
        <v>9</v>
      </c>
      <c r="F34" s="149">
        <v>9</v>
      </c>
    </row>
    <row r="35" spans="1:6" s="11" customFormat="1" ht="15.95" customHeight="1" x14ac:dyDescent="0.2">
      <c r="A35" s="38" t="s">
        <v>40</v>
      </c>
      <c r="B35" s="147">
        <f t="shared" si="1"/>
        <v>30</v>
      </c>
      <c r="C35" s="148">
        <f>'Оценка (Этап IV)'!B35</f>
        <v>8</v>
      </c>
      <c r="D35" s="148">
        <v>6</v>
      </c>
      <c r="E35" s="149">
        <v>8</v>
      </c>
      <c r="F35" s="149">
        <v>8</v>
      </c>
    </row>
    <row r="36" spans="1:6" s="11" customFormat="1" ht="15.95" customHeight="1" x14ac:dyDescent="0.2">
      <c r="A36" s="38" t="s">
        <v>41</v>
      </c>
      <c r="B36" s="147">
        <f t="shared" si="1"/>
        <v>35</v>
      </c>
      <c r="C36" s="148">
        <f>'Оценка (Этап IV)'!B36</f>
        <v>9</v>
      </c>
      <c r="D36" s="148">
        <v>8</v>
      </c>
      <c r="E36" s="149">
        <v>8</v>
      </c>
      <c r="F36" s="149">
        <v>10</v>
      </c>
    </row>
    <row r="37" spans="1:6" s="11" customFormat="1" ht="15.95" customHeight="1" x14ac:dyDescent="0.2">
      <c r="A37" s="38" t="s">
        <v>42</v>
      </c>
      <c r="B37" s="147">
        <f t="shared" si="1"/>
        <v>29.5</v>
      </c>
      <c r="C37" s="148">
        <f>'Оценка (Этап IV)'!B37</f>
        <v>7</v>
      </c>
      <c r="D37" s="148">
        <v>5.5</v>
      </c>
      <c r="E37" s="149">
        <v>8</v>
      </c>
      <c r="F37" s="149">
        <v>9</v>
      </c>
    </row>
    <row r="38" spans="1:6" s="11" customFormat="1" ht="15.95" customHeight="1" x14ac:dyDescent="0.2">
      <c r="A38" s="38" t="s">
        <v>43</v>
      </c>
      <c r="B38" s="147">
        <f t="shared" si="1"/>
        <v>36</v>
      </c>
      <c r="C38" s="148">
        <f>'Оценка (Этап IV)'!B38</f>
        <v>9</v>
      </c>
      <c r="D38" s="148">
        <v>7</v>
      </c>
      <c r="E38" s="149">
        <v>10</v>
      </c>
      <c r="F38" s="149">
        <v>10</v>
      </c>
    </row>
    <row r="39" spans="1:6" s="11" customFormat="1" ht="15.95" customHeight="1" x14ac:dyDescent="0.2">
      <c r="A39" s="38" t="s">
        <v>44</v>
      </c>
      <c r="B39" s="147">
        <f t="shared" si="1"/>
        <v>36</v>
      </c>
      <c r="C39" s="148">
        <f>'Оценка (Этап IV)'!B39</f>
        <v>9</v>
      </c>
      <c r="D39" s="148">
        <v>8</v>
      </c>
      <c r="E39" s="149">
        <v>9</v>
      </c>
      <c r="F39" s="149">
        <v>10</v>
      </c>
    </row>
    <row r="40" spans="1:6" s="11" customFormat="1" ht="15.95" customHeight="1" x14ac:dyDescent="0.2">
      <c r="A40" s="38" t="s">
        <v>45</v>
      </c>
      <c r="B40" s="147">
        <f t="shared" si="1"/>
        <v>38</v>
      </c>
      <c r="C40" s="148">
        <f>'Оценка (Этап IV)'!B40</f>
        <v>10</v>
      </c>
      <c r="D40" s="148">
        <v>10</v>
      </c>
      <c r="E40" s="149">
        <v>9</v>
      </c>
      <c r="F40" s="149">
        <v>9</v>
      </c>
    </row>
    <row r="41" spans="1:6" s="11" customFormat="1" ht="15.95" customHeight="1" x14ac:dyDescent="0.2">
      <c r="A41" s="38" t="s">
        <v>46</v>
      </c>
      <c r="B41" s="147">
        <f t="shared" si="1"/>
        <v>33</v>
      </c>
      <c r="C41" s="148">
        <f>'Оценка (Этап IV)'!B41</f>
        <v>8</v>
      </c>
      <c r="D41" s="148">
        <v>6</v>
      </c>
      <c r="E41" s="149">
        <v>9</v>
      </c>
      <c r="F41" s="149">
        <v>10</v>
      </c>
    </row>
    <row r="42" spans="1:6" s="11" customFormat="1" ht="15.95" customHeight="1" x14ac:dyDescent="0.2">
      <c r="A42" s="38" t="s">
        <v>47</v>
      </c>
      <c r="B42" s="147">
        <f t="shared" si="1"/>
        <v>17</v>
      </c>
      <c r="C42" s="148">
        <f>'Оценка (Этап IV)'!B42</f>
        <v>4</v>
      </c>
      <c r="D42" s="148">
        <v>3</v>
      </c>
      <c r="E42" s="149">
        <v>5</v>
      </c>
      <c r="F42" s="149">
        <v>5</v>
      </c>
    </row>
    <row r="43" spans="1:6" s="11" customFormat="1" ht="15.95" customHeight="1" x14ac:dyDescent="0.2">
      <c r="A43" s="38" t="s">
        <v>48</v>
      </c>
      <c r="B43" s="147">
        <f t="shared" si="1"/>
        <v>29</v>
      </c>
      <c r="C43" s="148">
        <f>'Оценка (Этап IV)'!B43</f>
        <v>9</v>
      </c>
      <c r="D43" s="148">
        <v>6</v>
      </c>
      <c r="E43" s="149">
        <v>9</v>
      </c>
      <c r="F43" s="149">
        <v>5</v>
      </c>
    </row>
    <row r="44" spans="1:6" s="11" customFormat="1" ht="15.95" customHeight="1" x14ac:dyDescent="0.2">
      <c r="A44" s="38" t="s">
        <v>49</v>
      </c>
      <c r="B44" s="147">
        <f t="shared" si="1"/>
        <v>18.5</v>
      </c>
      <c r="C44" s="148">
        <f>'Оценка (Этап IV)'!B44</f>
        <v>6</v>
      </c>
      <c r="D44" s="148">
        <v>3.5</v>
      </c>
      <c r="E44" s="149">
        <v>4</v>
      </c>
      <c r="F44" s="149">
        <v>5</v>
      </c>
    </row>
    <row r="45" spans="1:6" s="11" customFormat="1" ht="15.95" customHeight="1" x14ac:dyDescent="0.2">
      <c r="A45" s="38" t="s">
        <v>50</v>
      </c>
      <c r="B45" s="147">
        <f t="shared" si="1"/>
        <v>29</v>
      </c>
      <c r="C45" s="148">
        <f>'Оценка (Этап IV)'!B45</f>
        <v>10</v>
      </c>
      <c r="D45" s="148">
        <v>8</v>
      </c>
      <c r="E45" s="149">
        <v>9</v>
      </c>
      <c r="F45" s="149">
        <v>2</v>
      </c>
    </row>
    <row r="46" spans="1:6" s="11" customFormat="1" ht="15.95" customHeight="1" x14ac:dyDescent="0.2">
      <c r="A46" s="38" t="s">
        <v>51</v>
      </c>
      <c r="B46" s="147">
        <f t="shared" si="1"/>
        <v>35</v>
      </c>
      <c r="C46" s="148">
        <f>'Оценка (Этап IV)'!B46</f>
        <v>10</v>
      </c>
      <c r="D46" s="148">
        <v>6</v>
      </c>
      <c r="E46" s="149">
        <v>9</v>
      </c>
      <c r="F46" s="149">
        <v>10</v>
      </c>
    </row>
    <row r="47" spans="1:6" s="11" customFormat="1" ht="15.95" customHeight="1" x14ac:dyDescent="0.2">
      <c r="A47" s="38" t="s">
        <v>52</v>
      </c>
      <c r="B47" s="147">
        <f t="shared" si="1"/>
        <v>14</v>
      </c>
      <c r="C47" s="148">
        <f>'Оценка (Этап IV)'!B47</f>
        <v>5</v>
      </c>
      <c r="D47" s="148">
        <v>2</v>
      </c>
      <c r="E47" s="149">
        <v>0</v>
      </c>
      <c r="F47" s="149">
        <v>7</v>
      </c>
    </row>
    <row r="48" spans="1:6" s="11" customFormat="1" ht="15.95" customHeight="1" x14ac:dyDescent="0.2">
      <c r="A48" s="38" t="s">
        <v>53</v>
      </c>
      <c r="B48" s="147">
        <f t="shared" si="1"/>
        <v>37</v>
      </c>
      <c r="C48" s="148">
        <f>'Оценка (Этап IV)'!B48</f>
        <v>10</v>
      </c>
      <c r="D48" s="148">
        <v>8</v>
      </c>
      <c r="E48" s="149">
        <v>10</v>
      </c>
      <c r="F48" s="149">
        <v>9</v>
      </c>
    </row>
    <row r="50" spans="1:6" ht="38.25" customHeight="1" x14ac:dyDescent="0.2">
      <c r="A50" s="156"/>
      <c r="B50" s="156"/>
      <c r="C50" s="156"/>
      <c r="D50" s="156"/>
      <c r="E50" s="156"/>
      <c r="F50" s="156"/>
    </row>
  </sheetData>
  <mergeCells count="2">
    <mergeCell ref="A1:F1"/>
    <mergeCell ref="A50:F50"/>
  </mergeCells>
  <pageMargins left="0.39370078740157483" right="0.31496062992125984" top="0.35433070866141736" bottom="0.35433070866141736"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view="pageBreakPreview" zoomScale="70" zoomScaleNormal="100" zoomScaleSheetLayoutView="70" zoomScalePageLayoutView="70" workbookViewId="0">
      <selection activeCell="J6" sqref="J6"/>
    </sheetView>
  </sheetViews>
  <sheetFormatPr defaultRowHeight="12.75" x14ac:dyDescent="0.2"/>
  <cols>
    <col min="1" max="1" width="27" style="1" customWidth="1"/>
    <col min="2" max="2" width="12.7109375" style="1" customWidth="1"/>
    <col min="3" max="3" width="22.42578125" style="1" customWidth="1"/>
    <col min="4" max="4" width="35.5703125" style="1" customWidth="1"/>
    <col min="5" max="5" width="37.42578125" style="1" customWidth="1"/>
    <col min="6" max="6" width="28.7109375" style="1" customWidth="1"/>
    <col min="7" max="7" width="27.42578125" style="1" customWidth="1"/>
    <col min="8" max="16384" width="9.140625" style="1"/>
  </cols>
  <sheetData>
    <row r="1" spans="1:8" ht="16.5" customHeight="1" x14ac:dyDescent="0.25">
      <c r="A1" s="154" t="s">
        <v>54</v>
      </c>
      <c r="B1" s="154"/>
      <c r="C1" s="154"/>
      <c r="D1" s="155"/>
      <c r="E1" s="155"/>
      <c r="F1" s="155"/>
      <c r="G1" s="155"/>
    </row>
    <row r="2" spans="1:8" ht="14.25" customHeight="1" x14ac:dyDescent="0.2">
      <c r="A2" s="2" t="s">
        <v>1</v>
      </c>
      <c r="B2" s="67" t="s">
        <v>118</v>
      </c>
      <c r="C2" s="12"/>
      <c r="D2" s="2"/>
      <c r="E2" s="2"/>
      <c r="F2" s="2"/>
      <c r="G2" s="2"/>
    </row>
    <row r="3" spans="1:8" s="11" customFormat="1" ht="93" customHeight="1" x14ac:dyDescent="0.2">
      <c r="A3" s="6" t="s">
        <v>9</v>
      </c>
      <c r="B3" s="6" t="s">
        <v>2</v>
      </c>
      <c r="C3" s="6" t="str">
        <f>'Показатель 8.1'!A1</f>
        <v xml:space="preserve">8.1. Проект решения о бюджете муниципального образования </v>
      </c>
      <c r="D3" s="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6"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13"/>
    </row>
    <row r="4" spans="1:8" s="11" customFormat="1" ht="15.95" customHeight="1" x14ac:dyDescent="0.2">
      <c r="A4" s="7" t="s">
        <v>6</v>
      </c>
      <c r="B4" s="8" t="s">
        <v>7</v>
      </c>
      <c r="C4" s="8" t="s">
        <v>7</v>
      </c>
      <c r="D4" s="7" t="s">
        <v>7</v>
      </c>
      <c r="E4" s="7" t="s">
        <v>7</v>
      </c>
      <c r="F4" s="7" t="s">
        <v>7</v>
      </c>
      <c r="G4" s="7" t="s">
        <v>7</v>
      </c>
    </row>
    <row r="5" spans="1:8" s="11" customFormat="1" ht="13.5" customHeight="1" x14ac:dyDescent="0.2">
      <c r="A5" s="7" t="s">
        <v>8</v>
      </c>
      <c r="B5" s="9">
        <f>SUM(C5:G5)</f>
        <v>10</v>
      </c>
      <c r="C5" s="68">
        <f>'Методика IV этап'!C8</f>
        <v>4</v>
      </c>
      <c r="D5" s="68">
        <f>'Методика IV этап'!C13</f>
        <v>3</v>
      </c>
      <c r="E5" s="68">
        <f>'Методика IV этап'!C20</f>
        <v>1</v>
      </c>
      <c r="F5" s="68">
        <f>'Методика IV этап'!C24</f>
        <v>1</v>
      </c>
      <c r="G5" s="68">
        <f>'Методика IV этап'!C28</f>
        <v>1</v>
      </c>
    </row>
    <row r="6" spans="1:8" s="18" customFormat="1" ht="13.5" customHeight="1" x14ac:dyDescent="0.2">
      <c r="A6" s="14" t="s">
        <v>11</v>
      </c>
      <c r="B6" s="16"/>
      <c r="C6" s="15"/>
      <c r="D6" s="69"/>
      <c r="E6" s="69"/>
      <c r="F6" s="69"/>
      <c r="G6" s="69"/>
    </row>
    <row r="7" spans="1:8" s="11" customFormat="1" ht="14.25" customHeight="1" x14ac:dyDescent="0.2">
      <c r="A7" s="38" t="s">
        <v>12</v>
      </c>
      <c r="B7" s="147">
        <f>SUM(C7:G7)</f>
        <v>10</v>
      </c>
      <c r="C7" s="148">
        <f>'Показатель 8.1'!J9</f>
        <v>4</v>
      </c>
      <c r="D7" s="149">
        <f>'Показатель 8.2'!H10</f>
        <v>3</v>
      </c>
      <c r="E7" s="149">
        <f>'Показатель 9.1'!H8</f>
        <v>1</v>
      </c>
      <c r="F7" s="149">
        <f>'Показатель 9.2'!J8</f>
        <v>1</v>
      </c>
      <c r="G7" s="149">
        <f>'Показатель 9.3'!G8</f>
        <v>1</v>
      </c>
    </row>
    <row r="8" spans="1:8" s="11" customFormat="1" ht="15.95" customHeight="1" x14ac:dyDescent="0.2">
      <c r="A8" s="38" t="s">
        <v>13</v>
      </c>
      <c r="B8" s="147">
        <f>SUM(C8:G8)</f>
        <v>9</v>
      </c>
      <c r="C8" s="148">
        <f>'Показатель 8.1'!J10</f>
        <v>4</v>
      </c>
      <c r="D8" s="149">
        <f>'Показатель 8.2'!H11</f>
        <v>2</v>
      </c>
      <c r="E8" s="149">
        <f>'Показатель 9.1'!H9</f>
        <v>1</v>
      </c>
      <c r="F8" s="149">
        <f>'Показатель 9.2'!J9</f>
        <v>1</v>
      </c>
      <c r="G8" s="149">
        <f>'Показатель 9.3'!G9</f>
        <v>1</v>
      </c>
    </row>
    <row r="9" spans="1:8" s="11" customFormat="1" ht="15.95" customHeight="1" x14ac:dyDescent="0.2">
      <c r="A9" s="38" t="s">
        <v>14</v>
      </c>
      <c r="B9" s="147">
        <f>SUM(C9:G9)</f>
        <v>8</v>
      </c>
      <c r="C9" s="148">
        <f>'Показатель 8.1'!J11</f>
        <v>4</v>
      </c>
      <c r="D9" s="149">
        <f>'Показатель 8.2'!H12</f>
        <v>2</v>
      </c>
      <c r="E9" s="149">
        <f>'Показатель 9.1'!H10</f>
        <v>1</v>
      </c>
      <c r="F9" s="149">
        <f>'Показатель 9.2'!J10</f>
        <v>1</v>
      </c>
      <c r="G9" s="149">
        <f>'Показатель 9.3'!G10</f>
        <v>0</v>
      </c>
    </row>
    <row r="10" spans="1:8" s="11" customFormat="1" ht="15.95" customHeight="1" x14ac:dyDescent="0.2">
      <c r="A10" s="38" t="s">
        <v>15</v>
      </c>
      <c r="B10" s="147">
        <f>SUM(C10:G10)</f>
        <v>5</v>
      </c>
      <c r="C10" s="148">
        <f>'Показатель 8.1'!J12</f>
        <v>4</v>
      </c>
      <c r="D10" s="149">
        <f>'Показатель 8.2'!H13</f>
        <v>1</v>
      </c>
      <c r="E10" s="149">
        <f>'Показатель 9.1'!H11</f>
        <v>0</v>
      </c>
      <c r="F10" s="149">
        <f>'Показатель 9.2'!J11</f>
        <v>0</v>
      </c>
      <c r="G10" s="149">
        <f>'Показатель 9.3'!G11</f>
        <v>0</v>
      </c>
    </row>
    <row r="11" spans="1:8" s="18" customFormat="1" ht="11.25" customHeight="1" x14ac:dyDescent="0.2">
      <c r="A11" s="14" t="s">
        <v>16</v>
      </c>
      <c r="B11" s="16"/>
      <c r="C11" s="150"/>
      <c r="D11" s="151"/>
      <c r="E11" s="151"/>
      <c r="F11" s="151"/>
      <c r="G11" s="151"/>
    </row>
    <row r="12" spans="1:8" s="11" customFormat="1" ht="15.95" customHeight="1" x14ac:dyDescent="0.2">
      <c r="A12" s="38" t="s">
        <v>17</v>
      </c>
      <c r="B12" s="147">
        <f>SUM(C12:G12)</f>
        <v>2.5</v>
      </c>
      <c r="C12" s="148">
        <f>'Показатель 8.1'!J14</f>
        <v>1</v>
      </c>
      <c r="D12" s="149">
        <f>'Показатель 8.2'!H15</f>
        <v>0.5</v>
      </c>
      <c r="E12" s="149">
        <f>'Показатель 9.1'!H13</f>
        <v>1</v>
      </c>
      <c r="F12" s="149">
        <f>'Показатель 9.2'!J13</f>
        <v>0</v>
      </c>
      <c r="G12" s="149">
        <f>'Показатель 9.3'!G13</f>
        <v>0</v>
      </c>
    </row>
    <row r="13" spans="1:8" s="11" customFormat="1" ht="15.95" customHeight="1" x14ac:dyDescent="0.2">
      <c r="A13" s="38" t="s">
        <v>18</v>
      </c>
      <c r="B13" s="147">
        <f t="shared" ref="B13:B48" si="0">SUM(C13:G13)</f>
        <v>6</v>
      </c>
      <c r="C13" s="148">
        <f>'Показатель 8.1'!J15</f>
        <v>2</v>
      </c>
      <c r="D13" s="149">
        <f>'Показатель 8.2'!H16</f>
        <v>1.5</v>
      </c>
      <c r="E13" s="149">
        <f>'Показатель 9.1'!H14</f>
        <v>1</v>
      </c>
      <c r="F13" s="149">
        <f>'Показатель 9.2'!J14</f>
        <v>0.5</v>
      </c>
      <c r="G13" s="149">
        <f>'Показатель 9.3'!G14</f>
        <v>1</v>
      </c>
    </row>
    <row r="14" spans="1:8" s="11" customFormat="1" ht="15.95" customHeight="1" x14ac:dyDescent="0.2">
      <c r="A14" s="38" t="s">
        <v>19</v>
      </c>
      <c r="B14" s="147">
        <f t="shared" si="0"/>
        <v>10</v>
      </c>
      <c r="C14" s="148">
        <f>'Показатель 8.1'!J16</f>
        <v>4</v>
      </c>
      <c r="D14" s="149">
        <f>'Показатель 8.2'!H17</f>
        <v>3</v>
      </c>
      <c r="E14" s="149">
        <f>'Показатель 9.1'!H15</f>
        <v>1</v>
      </c>
      <c r="F14" s="149">
        <f>'Показатель 9.2'!J15</f>
        <v>1</v>
      </c>
      <c r="G14" s="149">
        <f>'Показатель 9.3'!G15</f>
        <v>1</v>
      </c>
    </row>
    <row r="15" spans="1:8" s="11" customFormat="1" ht="15.95" customHeight="1" x14ac:dyDescent="0.2">
      <c r="A15" s="38" t="s">
        <v>20</v>
      </c>
      <c r="B15" s="147">
        <f t="shared" si="0"/>
        <v>9</v>
      </c>
      <c r="C15" s="148">
        <f>'Показатель 8.1'!J17</f>
        <v>4</v>
      </c>
      <c r="D15" s="149">
        <f>'Показатель 8.2'!H18</f>
        <v>3</v>
      </c>
      <c r="E15" s="149">
        <f>'Показатель 9.1'!H16</f>
        <v>1</v>
      </c>
      <c r="F15" s="149">
        <f>'Показатель 9.2'!J16</f>
        <v>1</v>
      </c>
      <c r="G15" s="149">
        <f>'Показатель 9.3'!G16</f>
        <v>0</v>
      </c>
    </row>
    <row r="16" spans="1:8" s="11" customFormat="1" ht="15.95" customHeight="1" x14ac:dyDescent="0.2">
      <c r="A16" s="38" t="s">
        <v>21</v>
      </c>
      <c r="B16" s="147">
        <f t="shared" si="0"/>
        <v>10</v>
      </c>
      <c r="C16" s="148">
        <f>'Показатель 8.1'!J18</f>
        <v>4</v>
      </c>
      <c r="D16" s="149">
        <f>'Показатель 8.2'!H19</f>
        <v>3</v>
      </c>
      <c r="E16" s="149">
        <f>'Показатель 9.1'!H17</f>
        <v>1</v>
      </c>
      <c r="F16" s="149">
        <f>'Показатель 9.2'!J17</f>
        <v>1</v>
      </c>
      <c r="G16" s="149">
        <f>'Показатель 9.3'!G17</f>
        <v>1</v>
      </c>
    </row>
    <row r="17" spans="1:7" s="11" customFormat="1" ht="15.95" customHeight="1" x14ac:dyDescent="0.2">
      <c r="A17" s="38" t="s">
        <v>22</v>
      </c>
      <c r="B17" s="147">
        <f t="shared" si="0"/>
        <v>10</v>
      </c>
      <c r="C17" s="148">
        <f>'Показатель 8.1'!J19</f>
        <v>4</v>
      </c>
      <c r="D17" s="149">
        <f>'Показатель 8.2'!H20</f>
        <v>3</v>
      </c>
      <c r="E17" s="149">
        <f>'Показатель 9.1'!H18</f>
        <v>1</v>
      </c>
      <c r="F17" s="149">
        <f>'Показатель 9.2'!J18</f>
        <v>1</v>
      </c>
      <c r="G17" s="149">
        <f>'Показатель 9.3'!G18</f>
        <v>1</v>
      </c>
    </row>
    <row r="18" spans="1:7" s="11" customFormat="1" ht="15.95" customHeight="1" x14ac:dyDescent="0.2">
      <c r="A18" s="38" t="s">
        <v>23</v>
      </c>
      <c r="B18" s="147">
        <f t="shared" si="0"/>
        <v>7</v>
      </c>
      <c r="C18" s="148">
        <f>'Показатель 8.1'!J20</f>
        <v>4</v>
      </c>
      <c r="D18" s="149">
        <f>'Показатель 8.2'!H21</f>
        <v>2</v>
      </c>
      <c r="E18" s="149">
        <f>'Показатель 9.1'!H19</f>
        <v>0</v>
      </c>
      <c r="F18" s="149">
        <f>'Показатель 9.2'!J19</f>
        <v>1</v>
      </c>
      <c r="G18" s="149">
        <f>'Показатель 9.3'!G19</f>
        <v>0</v>
      </c>
    </row>
    <row r="19" spans="1:7" s="11" customFormat="1" ht="15.95" customHeight="1" x14ac:dyDescent="0.2">
      <c r="A19" s="38" t="s">
        <v>24</v>
      </c>
      <c r="B19" s="147">
        <f t="shared" si="0"/>
        <v>3</v>
      </c>
      <c r="C19" s="148">
        <f>'Показатель 8.1'!J21</f>
        <v>2</v>
      </c>
      <c r="D19" s="149">
        <f>'Показатель 8.2'!H22</f>
        <v>0</v>
      </c>
      <c r="E19" s="149">
        <f>'Показатель 9.1'!H20</f>
        <v>1</v>
      </c>
      <c r="F19" s="149">
        <f>'Показатель 9.2'!J20</f>
        <v>0</v>
      </c>
      <c r="G19" s="149">
        <f>'Показатель 9.3'!G20</f>
        <v>0</v>
      </c>
    </row>
    <row r="20" spans="1:7" s="11" customFormat="1" ht="15.95" customHeight="1" x14ac:dyDescent="0.2">
      <c r="A20" s="38" t="s">
        <v>25</v>
      </c>
      <c r="B20" s="147">
        <f t="shared" si="0"/>
        <v>2</v>
      </c>
      <c r="C20" s="148">
        <f>'Показатель 8.1'!J22</f>
        <v>2</v>
      </c>
      <c r="D20" s="149">
        <f>'Показатель 8.2'!H23</f>
        <v>0</v>
      </c>
      <c r="E20" s="149">
        <f>'Показатель 9.1'!H21</f>
        <v>0</v>
      </c>
      <c r="F20" s="149">
        <f>'Показатель 9.2'!J21</f>
        <v>0</v>
      </c>
      <c r="G20" s="149">
        <f>'Показатель 9.3'!G21</f>
        <v>0</v>
      </c>
    </row>
    <row r="21" spans="1:7" s="11" customFormat="1" ht="15.95" customHeight="1" x14ac:dyDescent="0.2">
      <c r="A21" s="38" t="s">
        <v>26</v>
      </c>
      <c r="B21" s="147">
        <f t="shared" si="0"/>
        <v>6</v>
      </c>
      <c r="C21" s="148">
        <f>'Показатель 8.1'!J23</f>
        <v>4</v>
      </c>
      <c r="D21" s="149">
        <f>'Показатель 8.2'!H24</f>
        <v>2</v>
      </c>
      <c r="E21" s="149">
        <f>'Показатель 9.1'!H22</f>
        <v>0</v>
      </c>
      <c r="F21" s="149">
        <f>'Показатель 9.2'!J22</f>
        <v>0</v>
      </c>
      <c r="G21" s="149">
        <f>'Показатель 9.3'!G22</f>
        <v>0</v>
      </c>
    </row>
    <row r="22" spans="1:7" s="11" customFormat="1" ht="15.95" customHeight="1" x14ac:dyDescent="0.2">
      <c r="A22" s="38" t="s">
        <v>27</v>
      </c>
      <c r="B22" s="147">
        <f t="shared" si="0"/>
        <v>6</v>
      </c>
      <c r="C22" s="148">
        <f>'Показатель 8.1'!J24</f>
        <v>4</v>
      </c>
      <c r="D22" s="149">
        <f>'Показатель 8.2'!H25</f>
        <v>1</v>
      </c>
      <c r="E22" s="149">
        <f>'Показатель 9.1'!H23</f>
        <v>1</v>
      </c>
      <c r="F22" s="149">
        <f>'Показатель 9.2'!J23</f>
        <v>0</v>
      </c>
      <c r="G22" s="149">
        <f>'Показатель 9.3'!G23</f>
        <v>0</v>
      </c>
    </row>
    <row r="23" spans="1:7" s="11" customFormat="1" ht="15.95" customHeight="1" x14ac:dyDescent="0.2">
      <c r="A23" s="38" t="s">
        <v>28</v>
      </c>
      <c r="B23" s="147">
        <f t="shared" si="0"/>
        <v>3</v>
      </c>
      <c r="C23" s="148">
        <f>'Показатель 8.1'!J25</f>
        <v>0</v>
      </c>
      <c r="D23" s="149">
        <f>'Показатель 8.2'!H26</f>
        <v>1</v>
      </c>
      <c r="E23" s="149">
        <f>'Показатель 9.1'!H24</f>
        <v>1</v>
      </c>
      <c r="F23" s="149">
        <f>'Показатель 9.2'!J24</f>
        <v>1</v>
      </c>
      <c r="G23" s="149">
        <f>'Показатель 9.3'!G24</f>
        <v>0</v>
      </c>
    </row>
    <row r="24" spans="1:7" s="11" customFormat="1" ht="15.95" customHeight="1" x14ac:dyDescent="0.2">
      <c r="A24" s="38" t="s">
        <v>29</v>
      </c>
      <c r="B24" s="147">
        <f t="shared" si="0"/>
        <v>6</v>
      </c>
      <c r="C24" s="148">
        <f>'Показатель 8.1'!J26</f>
        <v>4</v>
      </c>
      <c r="D24" s="149">
        <f>'Показатель 8.2'!H27</f>
        <v>2</v>
      </c>
      <c r="E24" s="149">
        <f>'Показатель 9.1'!H25</f>
        <v>0</v>
      </c>
      <c r="F24" s="149">
        <f>'Показатель 9.2'!J25</f>
        <v>0</v>
      </c>
      <c r="G24" s="149">
        <f>'Показатель 9.3'!G25</f>
        <v>0</v>
      </c>
    </row>
    <row r="25" spans="1:7" s="11" customFormat="1" ht="15.95" customHeight="1" x14ac:dyDescent="0.2">
      <c r="A25" s="38" t="s">
        <v>30</v>
      </c>
      <c r="B25" s="147">
        <f t="shared" si="0"/>
        <v>10</v>
      </c>
      <c r="C25" s="148">
        <f>'Показатель 8.1'!J27</f>
        <v>4</v>
      </c>
      <c r="D25" s="149">
        <f>'Показатель 8.2'!H28</f>
        <v>3</v>
      </c>
      <c r="E25" s="149">
        <f>'Показатель 9.1'!H26</f>
        <v>1</v>
      </c>
      <c r="F25" s="149">
        <f>'Показатель 9.2'!J26</f>
        <v>1</v>
      </c>
      <c r="G25" s="149">
        <f>'Показатель 9.3'!G26</f>
        <v>1</v>
      </c>
    </row>
    <row r="26" spans="1:7" s="11" customFormat="1" ht="15.95" customHeight="1" x14ac:dyDescent="0.2">
      <c r="A26" s="38" t="s">
        <v>31</v>
      </c>
      <c r="B26" s="147">
        <f t="shared" si="0"/>
        <v>7</v>
      </c>
      <c r="C26" s="148">
        <f>'Показатель 8.1'!J28</f>
        <v>2</v>
      </c>
      <c r="D26" s="149">
        <f>'Показатель 8.2'!H29</f>
        <v>3</v>
      </c>
      <c r="E26" s="149">
        <f>'Показатель 9.1'!H27</f>
        <v>1</v>
      </c>
      <c r="F26" s="149">
        <f>'Показатель 9.2'!J27</f>
        <v>1</v>
      </c>
      <c r="G26" s="149">
        <f>'Показатель 9.3'!G27</f>
        <v>0</v>
      </c>
    </row>
    <row r="27" spans="1:7" s="11" customFormat="1" ht="15.95" customHeight="1" x14ac:dyDescent="0.2">
      <c r="A27" s="38" t="s">
        <v>32</v>
      </c>
      <c r="B27" s="147">
        <f t="shared" si="0"/>
        <v>2</v>
      </c>
      <c r="C27" s="148">
        <f>'Показатель 8.1'!J29</f>
        <v>2</v>
      </c>
      <c r="D27" s="149">
        <f>'Показатель 8.2'!H30</f>
        <v>0</v>
      </c>
      <c r="E27" s="149">
        <f>'Показатель 9.1'!H28</f>
        <v>0</v>
      </c>
      <c r="F27" s="149">
        <f>'Показатель 9.2'!J28</f>
        <v>0</v>
      </c>
      <c r="G27" s="149">
        <f>'Показатель 9.3'!G28</f>
        <v>0</v>
      </c>
    </row>
    <row r="28" spans="1:7" s="11" customFormat="1" ht="15" customHeight="1" x14ac:dyDescent="0.2">
      <c r="A28" s="38" t="s">
        <v>33</v>
      </c>
      <c r="B28" s="147">
        <f t="shared" si="0"/>
        <v>3</v>
      </c>
      <c r="C28" s="148">
        <f>'Показатель 8.1'!J30</f>
        <v>0</v>
      </c>
      <c r="D28" s="149">
        <f>'Показатель 8.2'!H31</f>
        <v>1</v>
      </c>
      <c r="E28" s="149">
        <f>'Показатель 9.1'!H29</f>
        <v>1</v>
      </c>
      <c r="F28" s="149">
        <f>'Показатель 9.2'!J29</f>
        <v>1</v>
      </c>
      <c r="G28" s="149">
        <f>'Показатель 9.3'!G29</f>
        <v>0</v>
      </c>
    </row>
    <row r="29" spans="1:7" s="11" customFormat="1" ht="15.75" customHeight="1" x14ac:dyDescent="0.2">
      <c r="A29" s="38" t="s">
        <v>34</v>
      </c>
      <c r="B29" s="147">
        <f t="shared" si="0"/>
        <v>8</v>
      </c>
      <c r="C29" s="148">
        <f>'Показатель 8.1'!J31</f>
        <v>4</v>
      </c>
      <c r="D29" s="149">
        <f>'Показатель 8.2'!H32</f>
        <v>2</v>
      </c>
      <c r="E29" s="149">
        <f>'Показатель 9.1'!H30</f>
        <v>1</v>
      </c>
      <c r="F29" s="149">
        <f>'Показатель 9.2'!J30</f>
        <v>1</v>
      </c>
      <c r="G29" s="149">
        <f>'Показатель 9.3'!G30</f>
        <v>0</v>
      </c>
    </row>
    <row r="30" spans="1:7" s="11" customFormat="1" ht="15.95" customHeight="1" x14ac:dyDescent="0.2">
      <c r="A30" s="38" t="s">
        <v>35</v>
      </c>
      <c r="B30" s="147">
        <f t="shared" si="0"/>
        <v>4.5</v>
      </c>
      <c r="C30" s="148">
        <f>'Показатель 8.1'!J32</f>
        <v>4</v>
      </c>
      <c r="D30" s="149">
        <f>'Показатель 8.2'!H33</f>
        <v>0.5</v>
      </c>
      <c r="E30" s="149">
        <f>'Показатель 9.1'!H31</f>
        <v>0</v>
      </c>
      <c r="F30" s="149">
        <f>'Показатель 9.2'!J31</f>
        <v>0</v>
      </c>
      <c r="G30" s="149">
        <f>'Показатель 9.3'!G31</f>
        <v>0</v>
      </c>
    </row>
    <row r="31" spans="1:7" s="11" customFormat="1" ht="15.95" customHeight="1" x14ac:dyDescent="0.2">
      <c r="A31" s="38" t="s">
        <v>36</v>
      </c>
      <c r="B31" s="147">
        <f t="shared" si="0"/>
        <v>9</v>
      </c>
      <c r="C31" s="148">
        <f>'Показатель 8.1'!J33</f>
        <v>4</v>
      </c>
      <c r="D31" s="149">
        <f>'Показатель 8.2'!H34</f>
        <v>3</v>
      </c>
      <c r="E31" s="149">
        <f>'Показатель 9.1'!H32</f>
        <v>1</v>
      </c>
      <c r="F31" s="149">
        <f>'Показатель 9.2'!J32</f>
        <v>1</v>
      </c>
      <c r="G31" s="149">
        <f>'Показатель 9.3'!G32</f>
        <v>0</v>
      </c>
    </row>
    <row r="32" spans="1:7" s="11" customFormat="1" ht="15.95" customHeight="1" x14ac:dyDescent="0.2">
      <c r="A32" s="38" t="s">
        <v>37</v>
      </c>
      <c r="B32" s="147">
        <f t="shared" si="0"/>
        <v>10</v>
      </c>
      <c r="C32" s="148">
        <f>'Показатель 8.1'!J34</f>
        <v>4</v>
      </c>
      <c r="D32" s="149">
        <f>'Показатель 8.2'!H35</f>
        <v>3</v>
      </c>
      <c r="E32" s="149">
        <f>'Показатель 9.1'!H33</f>
        <v>1</v>
      </c>
      <c r="F32" s="149">
        <f>'Показатель 9.2'!J33</f>
        <v>1</v>
      </c>
      <c r="G32" s="149">
        <f>'Показатель 9.3'!G33</f>
        <v>1</v>
      </c>
    </row>
    <row r="33" spans="1:7" s="11" customFormat="1" ht="15.95" customHeight="1" x14ac:dyDescent="0.2">
      <c r="A33" s="38" t="s">
        <v>38</v>
      </c>
      <c r="B33" s="147">
        <f t="shared" si="0"/>
        <v>4.5</v>
      </c>
      <c r="C33" s="148">
        <f>'Показатель 8.1'!J35</f>
        <v>2</v>
      </c>
      <c r="D33" s="149">
        <f>'Показатель 8.2'!H36</f>
        <v>1.5</v>
      </c>
      <c r="E33" s="149">
        <f>'Показатель 9.1'!H34</f>
        <v>1</v>
      </c>
      <c r="F33" s="149">
        <f>'Показатель 9.2'!J34</f>
        <v>0</v>
      </c>
      <c r="G33" s="149">
        <f>'Показатель 9.3'!G34</f>
        <v>0</v>
      </c>
    </row>
    <row r="34" spans="1:7" s="11" customFormat="1" ht="15.95" customHeight="1" x14ac:dyDescent="0.2">
      <c r="A34" s="38" t="s">
        <v>39</v>
      </c>
      <c r="B34" s="147">
        <f t="shared" si="0"/>
        <v>6</v>
      </c>
      <c r="C34" s="148">
        <f>'Показатель 8.1'!J36</f>
        <v>0</v>
      </c>
      <c r="D34" s="149">
        <f>'Показатель 8.2'!H37</f>
        <v>3</v>
      </c>
      <c r="E34" s="149">
        <f>'Показатель 9.1'!H35</f>
        <v>1</v>
      </c>
      <c r="F34" s="149">
        <f>'Показатель 9.2'!J35</f>
        <v>1</v>
      </c>
      <c r="G34" s="149">
        <f>'Показатель 9.3'!G35</f>
        <v>1</v>
      </c>
    </row>
    <row r="35" spans="1:7" s="11" customFormat="1" ht="15.95" customHeight="1" x14ac:dyDescent="0.2">
      <c r="A35" s="38" t="s">
        <v>40</v>
      </c>
      <c r="B35" s="147">
        <f t="shared" si="0"/>
        <v>8</v>
      </c>
      <c r="C35" s="148">
        <f>'Показатель 8.1'!J37</f>
        <v>4</v>
      </c>
      <c r="D35" s="149">
        <f>'Показатель 8.2'!H38</f>
        <v>3</v>
      </c>
      <c r="E35" s="149">
        <f>'Показатель 9.1'!H36</f>
        <v>0</v>
      </c>
      <c r="F35" s="149">
        <f>'Показатель 9.2'!J36</f>
        <v>1</v>
      </c>
      <c r="G35" s="149">
        <f>'Показатель 9.3'!G36</f>
        <v>0</v>
      </c>
    </row>
    <row r="36" spans="1:7" s="11" customFormat="1" ht="15.95" customHeight="1" x14ac:dyDescent="0.2">
      <c r="A36" s="38" t="s">
        <v>41</v>
      </c>
      <c r="B36" s="147">
        <f t="shared" si="0"/>
        <v>9</v>
      </c>
      <c r="C36" s="148">
        <f>'Показатель 8.1'!J38</f>
        <v>4</v>
      </c>
      <c r="D36" s="149">
        <f>'Показатель 8.2'!H39</f>
        <v>3</v>
      </c>
      <c r="E36" s="149">
        <f>'Показатель 9.1'!H37</f>
        <v>1</v>
      </c>
      <c r="F36" s="149">
        <f>'Показатель 9.2'!J37</f>
        <v>1</v>
      </c>
      <c r="G36" s="149">
        <f>'Показатель 9.3'!G37</f>
        <v>0</v>
      </c>
    </row>
    <row r="37" spans="1:7" s="11" customFormat="1" ht="15.95" customHeight="1" x14ac:dyDescent="0.2">
      <c r="A37" s="38" t="s">
        <v>42</v>
      </c>
      <c r="B37" s="147">
        <f t="shared" si="0"/>
        <v>7</v>
      </c>
      <c r="C37" s="148">
        <f>'Показатель 8.1'!J39</f>
        <v>4</v>
      </c>
      <c r="D37" s="149">
        <f>'Показатель 8.2'!H40</f>
        <v>2</v>
      </c>
      <c r="E37" s="149">
        <f>'Показатель 9.1'!H38</f>
        <v>1</v>
      </c>
      <c r="F37" s="149">
        <f>'Показатель 9.2'!J38</f>
        <v>0</v>
      </c>
      <c r="G37" s="149">
        <f>'Показатель 9.3'!G38</f>
        <v>0</v>
      </c>
    </row>
    <row r="38" spans="1:7" s="11" customFormat="1" ht="15.95" customHeight="1" x14ac:dyDescent="0.2">
      <c r="A38" s="38" t="s">
        <v>43</v>
      </c>
      <c r="B38" s="147">
        <f t="shared" si="0"/>
        <v>9</v>
      </c>
      <c r="C38" s="148">
        <f>'Показатель 8.1'!J40</f>
        <v>4</v>
      </c>
      <c r="D38" s="149">
        <f>'Показатель 8.2'!H41</f>
        <v>3</v>
      </c>
      <c r="E38" s="149">
        <f>'Показатель 9.1'!H39</f>
        <v>1</v>
      </c>
      <c r="F38" s="149">
        <f>'Показатель 9.2'!J39</f>
        <v>1</v>
      </c>
      <c r="G38" s="149">
        <f>'Показатель 9.3'!G39</f>
        <v>0</v>
      </c>
    </row>
    <row r="39" spans="1:7" s="11" customFormat="1" ht="15.95" customHeight="1" x14ac:dyDescent="0.2">
      <c r="A39" s="38" t="s">
        <v>44</v>
      </c>
      <c r="B39" s="147">
        <f t="shared" si="0"/>
        <v>9</v>
      </c>
      <c r="C39" s="148">
        <f>'Показатель 8.1'!J41</f>
        <v>4</v>
      </c>
      <c r="D39" s="149">
        <f>'Показатель 8.2'!H42</f>
        <v>3</v>
      </c>
      <c r="E39" s="149">
        <f>'Показатель 9.1'!H40</f>
        <v>1</v>
      </c>
      <c r="F39" s="149">
        <f>'Показатель 9.2'!J40</f>
        <v>1</v>
      </c>
      <c r="G39" s="149">
        <f>'Показатель 9.3'!G40</f>
        <v>0</v>
      </c>
    </row>
    <row r="40" spans="1:7" s="11" customFormat="1" ht="15.95" customHeight="1" x14ac:dyDescent="0.2">
      <c r="A40" s="38" t="s">
        <v>45</v>
      </c>
      <c r="B40" s="147">
        <f t="shared" si="0"/>
        <v>10</v>
      </c>
      <c r="C40" s="148">
        <f>'Показатель 8.1'!J42</f>
        <v>4</v>
      </c>
      <c r="D40" s="149">
        <f>'Показатель 8.2'!H43</f>
        <v>3</v>
      </c>
      <c r="E40" s="149">
        <f>'Показатель 9.1'!H41</f>
        <v>1</v>
      </c>
      <c r="F40" s="149">
        <f>'Показатель 9.2'!J41</f>
        <v>1</v>
      </c>
      <c r="G40" s="149">
        <f>'Показатель 9.3'!G41</f>
        <v>1</v>
      </c>
    </row>
    <row r="41" spans="1:7" s="11" customFormat="1" ht="15" customHeight="1" x14ac:dyDescent="0.2">
      <c r="A41" s="38" t="s">
        <v>46</v>
      </c>
      <c r="B41" s="147">
        <f t="shared" si="0"/>
        <v>8</v>
      </c>
      <c r="C41" s="148">
        <f>'Показатель 8.1'!J43</f>
        <v>2</v>
      </c>
      <c r="D41" s="149">
        <f>'Показатель 8.2'!H44</f>
        <v>3</v>
      </c>
      <c r="E41" s="149">
        <f>'Показатель 9.1'!H42</f>
        <v>1</v>
      </c>
      <c r="F41" s="149">
        <f>'Показатель 9.2'!J42</f>
        <v>1</v>
      </c>
      <c r="G41" s="149">
        <f>'Показатель 9.3'!G42</f>
        <v>1</v>
      </c>
    </row>
    <row r="42" spans="1:7" s="11" customFormat="1" ht="15.95" customHeight="1" x14ac:dyDescent="0.2">
      <c r="A42" s="38" t="s">
        <v>47</v>
      </c>
      <c r="B42" s="147">
        <f t="shared" si="0"/>
        <v>4</v>
      </c>
      <c r="C42" s="148">
        <f>'Показатель 8.1'!J44</f>
        <v>2</v>
      </c>
      <c r="D42" s="149">
        <f>'Показатель 8.2'!H45</f>
        <v>0</v>
      </c>
      <c r="E42" s="149">
        <f>'Показатель 9.1'!H43</f>
        <v>1</v>
      </c>
      <c r="F42" s="149">
        <f>'Показатель 9.2'!J43</f>
        <v>1</v>
      </c>
      <c r="G42" s="149">
        <f>'Показатель 9.3'!G43</f>
        <v>0</v>
      </c>
    </row>
    <row r="43" spans="1:7" s="11" customFormat="1" ht="15.95" customHeight="1" x14ac:dyDescent="0.2">
      <c r="A43" s="38" t="s">
        <v>48</v>
      </c>
      <c r="B43" s="147">
        <f t="shared" si="0"/>
        <v>9</v>
      </c>
      <c r="C43" s="148">
        <f>'Показатель 8.1'!J45</f>
        <v>4</v>
      </c>
      <c r="D43" s="149">
        <f>'Показатель 8.2'!H46</f>
        <v>3</v>
      </c>
      <c r="E43" s="149">
        <f>'Показатель 9.1'!H44</f>
        <v>1</v>
      </c>
      <c r="F43" s="149">
        <f>'Показатель 9.2'!J44</f>
        <v>1</v>
      </c>
      <c r="G43" s="149">
        <f>'Показатель 9.3'!G44</f>
        <v>0</v>
      </c>
    </row>
    <row r="44" spans="1:7" s="11" customFormat="1" ht="15.95" customHeight="1" x14ac:dyDescent="0.2">
      <c r="A44" s="38" t="s">
        <v>49</v>
      </c>
      <c r="B44" s="147">
        <f t="shared" si="0"/>
        <v>6</v>
      </c>
      <c r="C44" s="148">
        <f>'Показатель 8.1'!J46</f>
        <v>4</v>
      </c>
      <c r="D44" s="149">
        <f>'Показатель 8.2'!H47</f>
        <v>0</v>
      </c>
      <c r="E44" s="149">
        <f>'Показатель 9.1'!H45</f>
        <v>1</v>
      </c>
      <c r="F44" s="149">
        <f>'Показатель 9.2'!J45</f>
        <v>1</v>
      </c>
      <c r="G44" s="149">
        <f>'Показатель 9.3'!G45</f>
        <v>0</v>
      </c>
    </row>
    <row r="45" spans="1:7" s="11" customFormat="1" ht="15.95" customHeight="1" x14ac:dyDescent="0.2">
      <c r="A45" s="38" t="s">
        <v>50</v>
      </c>
      <c r="B45" s="147">
        <f t="shared" si="0"/>
        <v>10</v>
      </c>
      <c r="C45" s="148">
        <f>'Показатель 8.1'!J47</f>
        <v>4</v>
      </c>
      <c r="D45" s="149">
        <f>'Показатель 8.2'!H48</f>
        <v>3</v>
      </c>
      <c r="E45" s="149">
        <f>'Показатель 9.1'!H46</f>
        <v>1</v>
      </c>
      <c r="F45" s="149">
        <f>'Показатель 9.2'!J46</f>
        <v>1</v>
      </c>
      <c r="G45" s="149">
        <f>'Показатель 9.3'!G46</f>
        <v>1</v>
      </c>
    </row>
    <row r="46" spans="1:7" s="11" customFormat="1" ht="15.95" customHeight="1" x14ac:dyDescent="0.2">
      <c r="A46" s="38" t="s">
        <v>51</v>
      </c>
      <c r="B46" s="147">
        <f t="shared" si="0"/>
        <v>10</v>
      </c>
      <c r="C46" s="148">
        <f>'Показатель 8.1'!J48</f>
        <v>4</v>
      </c>
      <c r="D46" s="149">
        <f>'Показатель 8.2'!H49</f>
        <v>3</v>
      </c>
      <c r="E46" s="149">
        <f>'Показатель 9.1'!H47</f>
        <v>1</v>
      </c>
      <c r="F46" s="149">
        <f>'Показатель 9.2'!J47</f>
        <v>1</v>
      </c>
      <c r="G46" s="149">
        <f>'Показатель 9.3'!G47</f>
        <v>1</v>
      </c>
    </row>
    <row r="47" spans="1:7" s="11" customFormat="1" ht="15.95" customHeight="1" x14ac:dyDescent="0.2">
      <c r="A47" s="38" t="s">
        <v>52</v>
      </c>
      <c r="B47" s="147">
        <f t="shared" si="0"/>
        <v>5</v>
      </c>
      <c r="C47" s="148">
        <f>'Показатель 8.1'!J49</f>
        <v>2</v>
      </c>
      <c r="D47" s="149">
        <f>'Показатель 8.2'!H50</f>
        <v>2</v>
      </c>
      <c r="E47" s="149">
        <f>'Показатель 9.1'!H48</f>
        <v>1</v>
      </c>
      <c r="F47" s="149">
        <f>'Показатель 9.2'!J48</f>
        <v>0</v>
      </c>
      <c r="G47" s="149">
        <f>'Показатель 9.3'!G48</f>
        <v>0</v>
      </c>
    </row>
    <row r="48" spans="1:7" s="11" customFormat="1" ht="15.95" customHeight="1" x14ac:dyDescent="0.2">
      <c r="A48" s="38" t="s">
        <v>53</v>
      </c>
      <c r="B48" s="147">
        <f t="shared" si="0"/>
        <v>10</v>
      </c>
      <c r="C48" s="148">
        <f>'Показатель 8.1'!J50</f>
        <v>4</v>
      </c>
      <c r="D48" s="149">
        <f>'Показатель 8.2'!H51</f>
        <v>3</v>
      </c>
      <c r="E48" s="149">
        <f>'Показатель 9.1'!H49</f>
        <v>1</v>
      </c>
      <c r="F48" s="149">
        <f>'Показатель 9.2'!J49</f>
        <v>1</v>
      </c>
      <c r="G48" s="149">
        <f>'Показатель 9.3'!G49</f>
        <v>1</v>
      </c>
    </row>
  </sheetData>
  <mergeCells count="1">
    <mergeCell ref="A1:G1"/>
  </mergeCells>
  <printOptions horizontalCentered="1"/>
  <pageMargins left="0.11811023622047245" right="0.11811023622047245" top="7.874015748031496E-2" bottom="7.874015748031496E-2"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17" activePane="bottomLeft" state="frozen"/>
      <selection activeCell="L37" sqref="L37"/>
      <selection pane="bottomLeft" activeCell="I24" sqref="I24"/>
    </sheetView>
  </sheetViews>
  <sheetFormatPr defaultRowHeight="15" x14ac:dyDescent="0.25"/>
  <cols>
    <col min="1" max="1" width="6.140625" style="23" customWidth="1"/>
    <col min="2" max="2" width="110.28515625" style="23" customWidth="1"/>
    <col min="3" max="3" width="7.42578125" style="23" customWidth="1"/>
    <col min="4" max="16384" width="9.140625" style="23"/>
  </cols>
  <sheetData>
    <row r="1" spans="1:3" ht="15.75" x14ac:dyDescent="0.25">
      <c r="A1" s="163" t="s">
        <v>55</v>
      </c>
      <c r="B1" s="163"/>
      <c r="C1" s="163"/>
    </row>
    <row r="2" spans="1:3" ht="15.75" x14ac:dyDescent="0.25">
      <c r="A2" s="71"/>
      <c r="B2" s="71"/>
      <c r="C2" s="71"/>
    </row>
    <row r="3" spans="1:3" ht="15" customHeight="1" x14ac:dyDescent="0.25">
      <c r="A3" s="164" t="s">
        <v>56</v>
      </c>
      <c r="B3" s="165" t="s">
        <v>57</v>
      </c>
      <c r="C3" s="165" t="s">
        <v>58</v>
      </c>
    </row>
    <row r="4" spans="1:3" x14ac:dyDescent="0.25">
      <c r="A4" s="164"/>
      <c r="B4" s="165"/>
      <c r="C4" s="165"/>
    </row>
    <row r="5" spans="1:3" x14ac:dyDescent="0.25">
      <c r="A5" s="72" t="s">
        <v>59</v>
      </c>
      <c r="B5" s="73" t="s">
        <v>60</v>
      </c>
      <c r="C5" s="74">
        <f>C8+C13</f>
        <v>7</v>
      </c>
    </row>
    <row r="6" spans="1:3" ht="36.75" customHeight="1" x14ac:dyDescent="0.25">
      <c r="A6" s="166" t="s">
        <v>61</v>
      </c>
      <c r="B6" s="75" t="s">
        <v>62</v>
      </c>
      <c r="C6" s="167"/>
    </row>
    <row r="7" spans="1:3" ht="106.5" customHeight="1" x14ac:dyDescent="0.25">
      <c r="A7" s="166"/>
      <c r="B7" s="76" t="s">
        <v>116</v>
      </c>
      <c r="C7" s="167"/>
    </row>
    <row r="8" spans="1:3" x14ac:dyDescent="0.25">
      <c r="A8" s="77"/>
      <c r="B8" s="78" t="s">
        <v>63</v>
      </c>
      <c r="C8" s="79">
        <v>4</v>
      </c>
    </row>
    <row r="9" spans="1:3" x14ac:dyDescent="0.25">
      <c r="A9" s="77"/>
      <c r="B9" s="78" t="s">
        <v>64</v>
      </c>
      <c r="C9" s="79">
        <v>2</v>
      </c>
    </row>
    <row r="10" spans="1:3" x14ac:dyDescent="0.25">
      <c r="A10" s="77"/>
      <c r="B10" s="80" t="s">
        <v>65</v>
      </c>
      <c r="C10" s="79">
        <v>0</v>
      </c>
    </row>
    <row r="11" spans="1:3" ht="38.25" customHeight="1" x14ac:dyDescent="0.25">
      <c r="A11" s="161" t="s">
        <v>66</v>
      </c>
      <c r="B11" s="75" t="s">
        <v>67</v>
      </c>
      <c r="C11" s="162"/>
    </row>
    <row r="12" spans="1:3" ht="288" customHeight="1" x14ac:dyDescent="0.25">
      <c r="A12" s="161"/>
      <c r="B12" s="76" t="s">
        <v>117</v>
      </c>
      <c r="C12" s="162"/>
    </row>
    <row r="13" spans="1:3" x14ac:dyDescent="0.25">
      <c r="A13" s="81"/>
      <c r="B13" s="78" t="s">
        <v>68</v>
      </c>
      <c r="C13" s="79">
        <v>3</v>
      </c>
    </row>
    <row r="14" spans="1:3" x14ac:dyDescent="0.25">
      <c r="A14" s="81"/>
      <c r="B14" s="78" t="s">
        <v>69</v>
      </c>
      <c r="C14" s="79">
        <v>2</v>
      </c>
    </row>
    <row r="15" spans="1:3" x14ac:dyDescent="0.25">
      <c r="A15" s="81"/>
      <c r="B15" s="78" t="s">
        <v>70</v>
      </c>
      <c r="C15" s="79">
        <v>1</v>
      </c>
    </row>
    <row r="16" spans="1:3" x14ac:dyDescent="0.25">
      <c r="A16" s="81"/>
      <c r="B16" s="80" t="s">
        <v>71</v>
      </c>
      <c r="C16" s="79">
        <v>0</v>
      </c>
    </row>
    <row r="17" spans="1:3" x14ac:dyDescent="0.25">
      <c r="A17" s="82" t="s">
        <v>72</v>
      </c>
      <c r="B17" s="73" t="s">
        <v>73</v>
      </c>
      <c r="C17" s="74">
        <f>C20+C24+C28</f>
        <v>3</v>
      </c>
    </row>
    <row r="18" spans="1:3" ht="34.5" customHeight="1" x14ac:dyDescent="0.25">
      <c r="A18" s="157" t="s">
        <v>74</v>
      </c>
      <c r="B18" s="75" t="s">
        <v>75</v>
      </c>
      <c r="C18" s="159"/>
    </row>
    <row r="19" spans="1:3" ht="161.25" customHeight="1" x14ac:dyDescent="0.25">
      <c r="A19" s="158"/>
      <c r="B19" s="76" t="s">
        <v>76</v>
      </c>
      <c r="C19" s="160"/>
    </row>
    <row r="20" spans="1:3" ht="30" customHeight="1" x14ac:dyDescent="0.25">
      <c r="A20" s="83"/>
      <c r="B20" s="78" t="s">
        <v>77</v>
      </c>
      <c r="C20" s="79">
        <v>1</v>
      </c>
    </row>
    <row r="21" spans="1:3" ht="17.25" customHeight="1" x14ac:dyDescent="0.25">
      <c r="A21" s="83"/>
      <c r="B21" s="78" t="s">
        <v>78</v>
      </c>
      <c r="C21" s="79">
        <v>0</v>
      </c>
    </row>
    <row r="22" spans="1:3" ht="66" customHeight="1" x14ac:dyDescent="0.25">
      <c r="A22" s="157" t="s">
        <v>79</v>
      </c>
      <c r="B22" s="75" t="s">
        <v>80</v>
      </c>
      <c r="C22" s="159"/>
    </row>
    <row r="23" spans="1:3" ht="73.5" customHeight="1" x14ac:dyDescent="0.25">
      <c r="A23" s="158"/>
      <c r="B23" s="84" t="s">
        <v>81</v>
      </c>
      <c r="C23" s="160"/>
    </row>
    <row r="24" spans="1:3" ht="39" customHeight="1" x14ac:dyDescent="0.25">
      <c r="A24" s="83"/>
      <c r="B24" s="78" t="s">
        <v>82</v>
      </c>
      <c r="C24" s="79">
        <v>1</v>
      </c>
    </row>
    <row r="25" spans="1:3" ht="30" customHeight="1" x14ac:dyDescent="0.25">
      <c r="A25" s="83"/>
      <c r="B25" s="78" t="s">
        <v>83</v>
      </c>
      <c r="C25" s="79">
        <v>0</v>
      </c>
    </row>
    <row r="26" spans="1:3" ht="33.75" customHeight="1" x14ac:dyDescent="0.25">
      <c r="A26" s="157" t="s">
        <v>84</v>
      </c>
      <c r="B26" s="75" t="s">
        <v>85</v>
      </c>
      <c r="C26" s="159"/>
    </row>
    <row r="27" spans="1:3" ht="55.5" customHeight="1" x14ac:dyDescent="0.25">
      <c r="A27" s="158"/>
      <c r="B27" s="76" t="s">
        <v>86</v>
      </c>
      <c r="C27" s="160"/>
    </row>
    <row r="28" spans="1:3" x14ac:dyDescent="0.25">
      <c r="A28" s="83"/>
      <c r="B28" s="78" t="s">
        <v>87</v>
      </c>
      <c r="C28" s="79">
        <v>1</v>
      </c>
    </row>
    <row r="29" spans="1:3" x14ac:dyDescent="0.25">
      <c r="A29" s="83"/>
      <c r="B29" s="78" t="s">
        <v>88</v>
      </c>
      <c r="C29" s="79">
        <v>0</v>
      </c>
    </row>
    <row r="30" spans="1:3" x14ac:dyDescent="0.25">
      <c r="A30" s="36"/>
      <c r="B30" s="85" t="s">
        <v>89</v>
      </c>
      <c r="C30" s="86">
        <f>C5+C17</f>
        <v>10</v>
      </c>
    </row>
  </sheetData>
  <mergeCells count="14">
    <mergeCell ref="A1:C1"/>
    <mergeCell ref="A3:A4"/>
    <mergeCell ref="B3:B4"/>
    <mergeCell ref="C3:C4"/>
    <mergeCell ref="A6:A7"/>
    <mergeCell ref="C6:C7"/>
    <mergeCell ref="A26:A27"/>
    <mergeCell ref="C26:C27"/>
    <mergeCell ref="A11:A12"/>
    <mergeCell ref="C11:C12"/>
    <mergeCell ref="A18:A19"/>
    <mergeCell ref="C18:C19"/>
    <mergeCell ref="A22:A23"/>
    <mergeCell ref="C22:C23"/>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view="pageBreakPreview" zoomScale="85" zoomScaleNormal="100" zoomScaleSheetLayoutView="85" workbookViewId="0">
      <pane ySplit="7" topLeftCell="A8" activePane="bottomLeft" state="frozen"/>
      <selection activeCell="L37" sqref="L37"/>
      <selection pane="bottomLeft" activeCell="N14" sqref="N14"/>
    </sheetView>
  </sheetViews>
  <sheetFormatPr defaultRowHeight="12.75" x14ac:dyDescent="0.2"/>
  <cols>
    <col min="1" max="1" width="3.85546875" style="59" customWidth="1"/>
    <col min="2" max="2" width="23.28515625" style="1" customWidth="1"/>
    <col min="3" max="3" width="55.140625" style="63" customWidth="1"/>
    <col min="4" max="4" width="16.28515625" style="63" customWidth="1"/>
    <col min="5" max="5" width="25.28515625" style="63" customWidth="1"/>
    <col min="6" max="6" width="11" style="63" customWidth="1"/>
    <col min="7" max="7" width="12.140625" style="63" customWidth="1"/>
    <col min="8" max="8" width="10.42578125" style="63" customWidth="1"/>
    <col min="9" max="9" width="10.42578125" style="1" customWidth="1"/>
    <col min="10" max="10" width="9.140625" style="1"/>
    <col min="11" max="11" width="49.7109375" style="1" customWidth="1"/>
    <col min="12" max="12" width="39.85546875" style="1" customWidth="1"/>
    <col min="13" max="16384" width="9.140625" style="1"/>
  </cols>
  <sheetData>
    <row r="1" spans="1:12" ht="17.25" customHeight="1" x14ac:dyDescent="0.25">
      <c r="A1" s="21" t="s">
        <v>90</v>
      </c>
      <c r="B1" s="22"/>
      <c r="C1" s="22"/>
      <c r="D1" s="22"/>
      <c r="E1" s="22"/>
      <c r="F1" s="22"/>
      <c r="G1" s="22"/>
      <c r="H1" s="22"/>
      <c r="I1" s="22"/>
      <c r="J1" s="22"/>
      <c r="K1" s="23"/>
    </row>
    <row r="2" spans="1:12" ht="16.5" customHeight="1" x14ac:dyDescent="0.2">
      <c r="A2" s="24" t="s">
        <v>91</v>
      </c>
      <c r="B2" s="25"/>
      <c r="C2" s="26"/>
      <c r="D2" s="26"/>
      <c r="E2" s="26"/>
      <c r="F2" s="26"/>
      <c r="G2" s="26"/>
      <c r="H2" s="12"/>
    </row>
    <row r="3" spans="1:12" ht="42.75" customHeight="1" x14ac:dyDescent="0.2">
      <c r="A3" s="170"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v>
      </c>
      <c r="B3" s="170"/>
      <c r="C3" s="170"/>
      <c r="D3" s="170"/>
      <c r="E3" s="170"/>
      <c r="F3" s="170"/>
      <c r="G3" s="170"/>
      <c r="H3" s="170"/>
      <c r="I3" s="170"/>
      <c r="J3" s="170"/>
      <c r="K3" s="170"/>
      <c r="L3" s="170"/>
    </row>
    <row r="4" spans="1:12" ht="51" customHeight="1" x14ac:dyDescent="0.2">
      <c r="A4" s="171" t="s">
        <v>56</v>
      </c>
      <c r="B4" s="142" t="s">
        <v>9</v>
      </c>
      <c r="C4" s="142"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42" t="s">
        <v>92</v>
      </c>
      <c r="E4" s="171" t="s">
        <v>93</v>
      </c>
      <c r="F4" s="171" t="s">
        <v>94</v>
      </c>
      <c r="G4" s="171"/>
      <c r="H4" s="171"/>
      <c r="I4" s="171"/>
      <c r="J4" s="171"/>
      <c r="K4" s="171" t="s">
        <v>95</v>
      </c>
      <c r="L4" s="171" t="s">
        <v>96</v>
      </c>
    </row>
    <row r="5" spans="1:12" s="29" customFormat="1" ht="30.75" customHeight="1" x14ac:dyDescent="0.2">
      <c r="A5" s="171"/>
      <c r="B5" s="171" t="s">
        <v>97</v>
      </c>
      <c r="C5" s="141" t="str">
        <f>'Методика IV этап'!B8</f>
        <v>Опубликован в структурированном виде, с указанием полных или кратких наименований всех составляющих</v>
      </c>
      <c r="D5" s="169" t="s">
        <v>98</v>
      </c>
      <c r="E5" s="171"/>
      <c r="F5" s="168" t="s">
        <v>99</v>
      </c>
      <c r="G5" s="169" t="s">
        <v>100</v>
      </c>
      <c r="H5" s="169"/>
      <c r="I5" s="169"/>
      <c r="J5" s="168" t="s">
        <v>101</v>
      </c>
      <c r="K5" s="171"/>
      <c r="L5" s="171"/>
    </row>
    <row r="6" spans="1:12" s="29" customFormat="1" ht="46.5" customHeight="1" x14ac:dyDescent="0.2">
      <c r="A6" s="171"/>
      <c r="B6" s="171"/>
      <c r="C6" s="141" t="str">
        <f>'Методика IV этап'!B9</f>
        <v>Опубликован, но не в структурированном виде и (или) без указания полных или кратких наименований всех составляющих</v>
      </c>
      <c r="D6" s="169"/>
      <c r="E6" s="171"/>
      <c r="F6" s="168"/>
      <c r="G6" s="169" t="s">
        <v>102</v>
      </c>
      <c r="H6" s="169" t="s">
        <v>103</v>
      </c>
      <c r="I6" s="169" t="s">
        <v>104</v>
      </c>
      <c r="J6" s="168"/>
      <c r="K6" s="171"/>
      <c r="L6" s="171"/>
    </row>
    <row r="7" spans="1:12" s="29" customFormat="1" ht="22.5" customHeight="1" x14ac:dyDescent="0.2">
      <c r="A7" s="171"/>
      <c r="B7" s="171"/>
      <c r="C7" s="141" t="str">
        <f>'Методика IV этап'!B10</f>
        <v>Не опубликован</v>
      </c>
      <c r="D7" s="169"/>
      <c r="E7" s="171"/>
      <c r="F7" s="168"/>
      <c r="G7" s="169"/>
      <c r="H7" s="169"/>
      <c r="I7" s="169"/>
      <c r="J7" s="168"/>
      <c r="K7" s="171"/>
      <c r="L7" s="171"/>
    </row>
    <row r="8" spans="1:12" s="17" customFormat="1" x14ac:dyDescent="0.2">
      <c r="A8" s="30"/>
      <c r="B8" s="31" t="s">
        <v>105</v>
      </c>
      <c r="C8" s="32"/>
      <c r="D8" s="32"/>
      <c r="E8" s="33"/>
      <c r="F8" s="34"/>
      <c r="G8" s="34"/>
      <c r="H8" s="34"/>
      <c r="I8" s="34"/>
      <c r="J8" s="34"/>
      <c r="K8" s="35"/>
      <c r="L8" s="36"/>
    </row>
    <row r="9" spans="1:12" s="10" customFormat="1" ht="25.5" x14ac:dyDescent="0.2">
      <c r="A9" s="37">
        <v>1</v>
      </c>
      <c r="B9" s="38" t="s">
        <v>12</v>
      </c>
      <c r="C9" s="39" t="s">
        <v>63</v>
      </c>
      <c r="D9" s="40" t="s">
        <v>120</v>
      </c>
      <c r="E9" s="41"/>
      <c r="F9" s="42">
        <f>IF(C9=$C$5,4,IF(C9=$C$6,2,0))</f>
        <v>4</v>
      </c>
      <c r="G9" s="42"/>
      <c r="H9" s="42"/>
      <c r="I9" s="42"/>
      <c r="J9" s="42">
        <f>F9*(1-G9)*(1-H9)*(1-I9)</f>
        <v>4</v>
      </c>
      <c r="K9" s="19" t="s">
        <v>119</v>
      </c>
      <c r="L9" s="43"/>
    </row>
    <row r="10" spans="1:12" s="10" customFormat="1" ht="38.25" x14ac:dyDescent="0.2">
      <c r="A10" s="37">
        <v>2</v>
      </c>
      <c r="B10" s="38" t="s">
        <v>13</v>
      </c>
      <c r="C10" s="39" t="s">
        <v>63</v>
      </c>
      <c r="D10" s="40" t="s">
        <v>133</v>
      </c>
      <c r="E10" s="40"/>
      <c r="F10" s="42">
        <f t="shared" ref="F10:F50" si="0">IF(C10=$C$5,4,IF(C10=$C$6,2,0))</f>
        <v>4</v>
      </c>
      <c r="G10" s="42"/>
      <c r="H10" s="42"/>
      <c r="I10" s="42"/>
      <c r="J10" s="42">
        <f t="shared" ref="J10:J12" si="1">F10*(1-H10)*(1-I10)</f>
        <v>4</v>
      </c>
      <c r="K10" s="19" t="s">
        <v>140</v>
      </c>
      <c r="L10" s="43"/>
    </row>
    <row r="11" spans="1:12" s="10" customFormat="1" ht="38.25" x14ac:dyDescent="0.2">
      <c r="A11" s="37">
        <v>3</v>
      </c>
      <c r="B11" s="38" t="s">
        <v>14</v>
      </c>
      <c r="C11" s="39" t="s">
        <v>63</v>
      </c>
      <c r="D11" s="44" t="s">
        <v>126</v>
      </c>
      <c r="E11" s="45"/>
      <c r="F11" s="42">
        <f t="shared" si="0"/>
        <v>4</v>
      </c>
      <c r="G11" s="42"/>
      <c r="H11" s="42"/>
      <c r="I11" s="42"/>
      <c r="J11" s="42">
        <f t="shared" si="1"/>
        <v>4</v>
      </c>
      <c r="K11" s="19" t="s">
        <v>125</v>
      </c>
      <c r="L11" s="46"/>
    </row>
    <row r="12" spans="1:12" s="10" customFormat="1" ht="25.5" x14ac:dyDescent="0.2">
      <c r="A12" s="37">
        <v>4</v>
      </c>
      <c r="B12" s="38" t="s">
        <v>15</v>
      </c>
      <c r="C12" s="39" t="s">
        <v>63</v>
      </c>
      <c r="D12" s="40" t="s">
        <v>133</v>
      </c>
      <c r="E12" s="47"/>
      <c r="F12" s="42">
        <f t="shared" si="0"/>
        <v>4</v>
      </c>
      <c r="G12" s="42"/>
      <c r="H12" s="42"/>
      <c r="I12" s="42"/>
      <c r="J12" s="42">
        <f t="shared" si="1"/>
        <v>4</v>
      </c>
      <c r="K12" s="19" t="s">
        <v>132</v>
      </c>
      <c r="L12" s="43"/>
    </row>
    <row r="13" spans="1:12" s="18" customFormat="1" x14ac:dyDescent="0.2">
      <c r="A13" s="48"/>
      <c r="B13" s="31" t="s">
        <v>16</v>
      </c>
      <c r="C13" s="49"/>
      <c r="D13" s="49"/>
      <c r="E13" s="49"/>
      <c r="F13" s="49"/>
      <c r="G13" s="34"/>
      <c r="H13" s="34"/>
      <c r="I13" s="34"/>
      <c r="J13" s="34"/>
      <c r="K13" s="50"/>
      <c r="L13" s="51"/>
    </row>
    <row r="14" spans="1:12" s="10" customFormat="1" ht="76.5" x14ac:dyDescent="0.2">
      <c r="A14" s="37">
        <v>5</v>
      </c>
      <c r="B14" s="38" t="s">
        <v>17</v>
      </c>
      <c r="C14" s="39" t="s">
        <v>64</v>
      </c>
      <c r="D14" s="40" t="s">
        <v>120</v>
      </c>
      <c r="E14" s="47"/>
      <c r="F14" s="42">
        <f t="shared" si="0"/>
        <v>2</v>
      </c>
      <c r="G14" s="42"/>
      <c r="H14" s="42"/>
      <c r="I14" s="42">
        <v>0.5</v>
      </c>
      <c r="J14" s="42">
        <f>F14*(1-H14)*(1-I14)*(1-G14)</f>
        <v>1</v>
      </c>
      <c r="K14" s="19" t="s">
        <v>146</v>
      </c>
      <c r="L14" s="46" t="s">
        <v>147</v>
      </c>
    </row>
    <row r="15" spans="1:12" s="10" customFormat="1" ht="51" x14ac:dyDescent="0.2">
      <c r="A15" s="52">
        <v>6</v>
      </c>
      <c r="B15" s="38" t="s">
        <v>18</v>
      </c>
      <c r="C15" s="39" t="s">
        <v>63</v>
      </c>
      <c r="D15" s="40" t="s">
        <v>120</v>
      </c>
      <c r="E15" s="41" t="s">
        <v>154</v>
      </c>
      <c r="F15" s="42">
        <f t="shared" si="0"/>
        <v>4</v>
      </c>
      <c r="G15" s="42"/>
      <c r="H15" s="42">
        <v>0.5</v>
      </c>
      <c r="I15" s="42"/>
      <c r="J15" s="42">
        <f t="shared" ref="J15:J50" si="2">F15*(1-H15)*(1-I15)*(1-G15)</f>
        <v>2</v>
      </c>
      <c r="K15" s="19" t="s">
        <v>153</v>
      </c>
      <c r="L15" s="53"/>
    </row>
    <row r="16" spans="1:12" s="10" customFormat="1" ht="25.5" x14ac:dyDescent="0.2">
      <c r="A16" s="37">
        <v>7</v>
      </c>
      <c r="B16" s="38" t="s">
        <v>19</v>
      </c>
      <c r="C16" s="39" t="s">
        <v>63</v>
      </c>
      <c r="D16" s="40" t="s">
        <v>133</v>
      </c>
      <c r="E16" s="41"/>
      <c r="F16" s="42">
        <f t="shared" si="0"/>
        <v>4</v>
      </c>
      <c r="G16" s="42"/>
      <c r="H16" s="42"/>
      <c r="I16" s="42"/>
      <c r="J16" s="42">
        <f t="shared" si="2"/>
        <v>4</v>
      </c>
      <c r="K16" s="19" t="s">
        <v>161</v>
      </c>
      <c r="L16" s="46"/>
    </row>
    <row r="17" spans="1:15" s="10" customFormat="1" ht="38.25" x14ac:dyDescent="0.2">
      <c r="A17" s="37">
        <v>8</v>
      </c>
      <c r="B17" s="38" t="s">
        <v>20</v>
      </c>
      <c r="C17" s="39" t="s">
        <v>63</v>
      </c>
      <c r="D17" s="44" t="s">
        <v>167</v>
      </c>
      <c r="E17" s="41"/>
      <c r="F17" s="42">
        <f t="shared" si="0"/>
        <v>4</v>
      </c>
      <c r="G17" s="42"/>
      <c r="H17" s="42"/>
      <c r="I17" s="42"/>
      <c r="J17" s="42">
        <f t="shared" si="2"/>
        <v>4</v>
      </c>
      <c r="K17" s="19" t="s">
        <v>166</v>
      </c>
      <c r="L17" s="54"/>
    </row>
    <row r="18" spans="1:15" s="10" customFormat="1" ht="25.5" x14ac:dyDescent="0.2">
      <c r="A18" s="37">
        <v>9</v>
      </c>
      <c r="B18" s="38" t="s">
        <v>21</v>
      </c>
      <c r="C18" s="39" t="s">
        <v>63</v>
      </c>
      <c r="D18" s="40" t="s">
        <v>133</v>
      </c>
      <c r="E18" s="41"/>
      <c r="F18" s="42">
        <f t="shared" si="0"/>
        <v>4</v>
      </c>
      <c r="G18" s="42"/>
      <c r="H18" s="42"/>
      <c r="I18" s="42"/>
      <c r="J18" s="42">
        <f t="shared" si="2"/>
        <v>4</v>
      </c>
      <c r="K18" s="19" t="s">
        <v>172</v>
      </c>
      <c r="L18" s="46"/>
    </row>
    <row r="19" spans="1:15" s="10" customFormat="1" ht="25.5" x14ac:dyDescent="0.2">
      <c r="A19" s="37">
        <v>10</v>
      </c>
      <c r="B19" s="38" t="s">
        <v>22</v>
      </c>
      <c r="C19" s="39" t="s">
        <v>63</v>
      </c>
      <c r="D19" s="40" t="s">
        <v>120</v>
      </c>
      <c r="E19" s="41" t="s">
        <v>176</v>
      </c>
      <c r="F19" s="42">
        <f t="shared" si="0"/>
        <v>4</v>
      </c>
      <c r="G19" s="42"/>
      <c r="H19" s="42"/>
      <c r="I19" s="42"/>
      <c r="J19" s="42">
        <f t="shared" si="2"/>
        <v>4</v>
      </c>
      <c r="K19" s="19" t="s">
        <v>175</v>
      </c>
      <c r="L19" s="46"/>
    </row>
    <row r="20" spans="1:15" s="10" customFormat="1" ht="38.25" x14ac:dyDescent="0.2">
      <c r="A20" s="37">
        <v>11</v>
      </c>
      <c r="B20" s="38" t="s">
        <v>23</v>
      </c>
      <c r="C20" s="39" t="s">
        <v>63</v>
      </c>
      <c r="D20" s="40" t="s">
        <v>133</v>
      </c>
      <c r="E20" s="41"/>
      <c r="F20" s="42">
        <f t="shared" si="0"/>
        <v>4</v>
      </c>
      <c r="G20" s="42"/>
      <c r="H20" s="42"/>
      <c r="I20" s="42"/>
      <c r="J20" s="42">
        <f t="shared" si="2"/>
        <v>4</v>
      </c>
      <c r="K20" s="19" t="s">
        <v>179</v>
      </c>
      <c r="L20" s="54"/>
    </row>
    <row r="21" spans="1:15" s="10" customFormat="1" ht="63.75" x14ac:dyDescent="0.2">
      <c r="A21" s="37">
        <v>12</v>
      </c>
      <c r="B21" s="38" t="s">
        <v>24</v>
      </c>
      <c r="C21" s="39" t="s">
        <v>64</v>
      </c>
      <c r="D21" s="44" t="s">
        <v>120</v>
      </c>
      <c r="E21" s="41"/>
      <c r="F21" s="42">
        <f t="shared" si="0"/>
        <v>2</v>
      </c>
      <c r="G21" s="42"/>
      <c r="H21" s="42"/>
      <c r="I21" s="42"/>
      <c r="J21" s="42">
        <f t="shared" si="2"/>
        <v>2</v>
      </c>
      <c r="K21" s="19" t="s">
        <v>185</v>
      </c>
      <c r="L21" s="46" t="s">
        <v>184</v>
      </c>
    </row>
    <row r="22" spans="1:15" s="10" customFormat="1" ht="25.5" x14ac:dyDescent="0.2">
      <c r="A22" s="37">
        <v>13</v>
      </c>
      <c r="B22" s="38" t="s">
        <v>25</v>
      </c>
      <c r="C22" s="39" t="s">
        <v>64</v>
      </c>
      <c r="D22" s="44" t="s">
        <v>120</v>
      </c>
      <c r="E22" s="41"/>
      <c r="F22" s="42">
        <f t="shared" si="0"/>
        <v>2</v>
      </c>
      <c r="G22" s="42"/>
      <c r="H22" s="42"/>
      <c r="I22" s="42"/>
      <c r="J22" s="42">
        <f t="shared" si="2"/>
        <v>2</v>
      </c>
      <c r="K22" s="19" t="s">
        <v>190</v>
      </c>
      <c r="L22" s="53"/>
    </row>
    <row r="23" spans="1:15" s="10" customFormat="1" ht="38.25" x14ac:dyDescent="0.2">
      <c r="A23" s="37">
        <v>14</v>
      </c>
      <c r="B23" s="38" t="s">
        <v>26</v>
      </c>
      <c r="C23" s="39" t="s">
        <v>63</v>
      </c>
      <c r="D23" s="40" t="s">
        <v>133</v>
      </c>
      <c r="E23" s="41" t="s">
        <v>176</v>
      </c>
      <c r="F23" s="42">
        <f t="shared" si="0"/>
        <v>4</v>
      </c>
      <c r="G23" s="42"/>
      <c r="H23" s="42"/>
      <c r="I23" s="42"/>
      <c r="J23" s="42">
        <f t="shared" si="2"/>
        <v>4</v>
      </c>
      <c r="K23" s="19" t="s">
        <v>194</v>
      </c>
      <c r="L23" s="46"/>
    </row>
    <row r="24" spans="1:15" s="11" customFormat="1" ht="27" customHeight="1" x14ac:dyDescent="0.2">
      <c r="A24" s="37">
        <v>15</v>
      </c>
      <c r="B24" s="38" t="s">
        <v>27</v>
      </c>
      <c r="C24" s="39" t="s">
        <v>63</v>
      </c>
      <c r="D24" s="44" t="s">
        <v>167</v>
      </c>
      <c r="E24" s="41"/>
      <c r="F24" s="42">
        <f t="shared" si="0"/>
        <v>4</v>
      </c>
      <c r="G24" s="42"/>
      <c r="H24" s="42"/>
      <c r="I24" s="42"/>
      <c r="J24" s="42">
        <f t="shared" si="2"/>
        <v>4</v>
      </c>
      <c r="K24" s="19" t="s">
        <v>202</v>
      </c>
      <c r="L24" s="54" t="s">
        <v>203</v>
      </c>
    </row>
    <row r="25" spans="1:15" s="10" customFormat="1" ht="27" customHeight="1" x14ac:dyDescent="0.2">
      <c r="A25" s="37">
        <v>16</v>
      </c>
      <c r="B25" s="38" t="s">
        <v>28</v>
      </c>
      <c r="C25" s="39" t="s">
        <v>65</v>
      </c>
      <c r="D25" s="44" t="s">
        <v>120</v>
      </c>
      <c r="E25" s="41"/>
      <c r="F25" s="42">
        <f t="shared" si="0"/>
        <v>0</v>
      </c>
      <c r="G25" s="42"/>
      <c r="H25" s="42"/>
      <c r="I25" s="42"/>
      <c r="J25" s="42">
        <f t="shared" si="2"/>
        <v>0</v>
      </c>
      <c r="K25" s="19" t="s">
        <v>208</v>
      </c>
      <c r="L25" s="46" t="s">
        <v>209</v>
      </c>
    </row>
    <row r="26" spans="1:15" s="10" customFormat="1" ht="38.25" x14ac:dyDescent="0.2">
      <c r="A26" s="37">
        <v>17</v>
      </c>
      <c r="B26" s="38" t="s">
        <v>29</v>
      </c>
      <c r="C26" s="39" t="s">
        <v>63</v>
      </c>
      <c r="D26" s="40" t="s">
        <v>133</v>
      </c>
      <c r="E26" s="41" t="s">
        <v>214</v>
      </c>
      <c r="F26" s="42">
        <f t="shared" si="0"/>
        <v>4</v>
      </c>
      <c r="G26" s="42"/>
      <c r="H26" s="42"/>
      <c r="I26" s="42"/>
      <c r="J26" s="42">
        <f t="shared" si="2"/>
        <v>4</v>
      </c>
      <c r="K26" s="19" t="s">
        <v>212</v>
      </c>
      <c r="L26" s="46" t="s">
        <v>213</v>
      </c>
    </row>
    <row r="27" spans="1:15" s="55" customFormat="1" ht="38.25" x14ac:dyDescent="0.2">
      <c r="A27" s="37">
        <v>18</v>
      </c>
      <c r="B27" s="38" t="s">
        <v>30</v>
      </c>
      <c r="C27" s="39" t="s">
        <v>63</v>
      </c>
      <c r="D27" s="44" t="s">
        <v>126</v>
      </c>
      <c r="E27" s="41" t="s">
        <v>222</v>
      </c>
      <c r="F27" s="42">
        <f t="shared" si="0"/>
        <v>4</v>
      </c>
      <c r="G27" s="42"/>
      <c r="H27" s="42"/>
      <c r="I27" s="42"/>
      <c r="J27" s="42">
        <f t="shared" si="2"/>
        <v>4</v>
      </c>
      <c r="K27" s="19" t="s">
        <v>220</v>
      </c>
      <c r="L27" s="46" t="s">
        <v>221</v>
      </c>
    </row>
    <row r="28" spans="1:15" s="10" customFormat="1" ht="25.5" x14ac:dyDescent="0.2">
      <c r="A28" s="37">
        <v>19</v>
      </c>
      <c r="B28" s="38" t="s">
        <v>31</v>
      </c>
      <c r="C28" s="39" t="s">
        <v>64</v>
      </c>
      <c r="D28" s="44" t="s">
        <v>120</v>
      </c>
      <c r="E28" s="41"/>
      <c r="F28" s="42">
        <f t="shared" si="0"/>
        <v>2</v>
      </c>
      <c r="G28" s="42"/>
      <c r="H28" s="42"/>
      <c r="I28" s="42"/>
      <c r="J28" s="42">
        <f t="shared" si="2"/>
        <v>2</v>
      </c>
      <c r="K28" s="19" t="s">
        <v>226</v>
      </c>
      <c r="L28" s="46"/>
      <c r="O28" s="56"/>
    </row>
    <row r="29" spans="1:15" s="10" customFormat="1" ht="102" x14ac:dyDescent="0.2">
      <c r="A29" s="37">
        <v>20</v>
      </c>
      <c r="B29" s="38" t="s">
        <v>32</v>
      </c>
      <c r="C29" s="39" t="s">
        <v>63</v>
      </c>
      <c r="D29" s="40" t="s">
        <v>233</v>
      </c>
      <c r="E29" s="41" t="s">
        <v>234</v>
      </c>
      <c r="F29" s="42">
        <f t="shared" si="0"/>
        <v>4</v>
      </c>
      <c r="G29" s="42"/>
      <c r="H29" s="42"/>
      <c r="I29" s="42">
        <v>0.5</v>
      </c>
      <c r="J29" s="42">
        <f t="shared" si="2"/>
        <v>2</v>
      </c>
      <c r="K29" s="19" t="s">
        <v>232</v>
      </c>
      <c r="L29" s="54" t="s">
        <v>236</v>
      </c>
    </row>
    <row r="30" spans="1:15" s="10" customFormat="1" ht="25.5" customHeight="1" x14ac:dyDescent="0.2">
      <c r="A30" s="37">
        <v>21</v>
      </c>
      <c r="B30" s="38" t="s">
        <v>33</v>
      </c>
      <c r="C30" s="39" t="s">
        <v>65</v>
      </c>
      <c r="D30" s="44" t="s">
        <v>120</v>
      </c>
      <c r="E30" s="41"/>
      <c r="F30" s="42">
        <f t="shared" si="0"/>
        <v>0</v>
      </c>
      <c r="G30" s="42"/>
      <c r="H30" s="42"/>
      <c r="I30" s="42"/>
      <c r="J30" s="42">
        <f t="shared" si="2"/>
        <v>0</v>
      </c>
      <c r="K30" s="19" t="s">
        <v>241</v>
      </c>
      <c r="L30" s="54" t="s">
        <v>242</v>
      </c>
    </row>
    <row r="31" spans="1:15" s="10" customFormat="1" ht="25.5" x14ac:dyDescent="0.2">
      <c r="A31" s="37">
        <v>22</v>
      </c>
      <c r="B31" s="38" t="s">
        <v>34</v>
      </c>
      <c r="C31" s="39" t="s">
        <v>63</v>
      </c>
      <c r="D31" s="40" t="s">
        <v>233</v>
      </c>
      <c r="E31" s="57"/>
      <c r="F31" s="42">
        <f t="shared" si="0"/>
        <v>4</v>
      </c>
      <c r="G31" s="42"/>
      <c r="H31" s="42"/>
      <c r="I31" s="42"/>
      <c r="J31" s="42">
        <f t="shared" si="2"/>
        <v>4</v>
      </c>
      <c r="K31" s="19" t="s">
        <v>244</v>
      </c>
      <c r="L31" s="54"/>
    </row>
    <row r="32" spans="1:15" s="10" customFormat="1" ht="25.5" x14ac:dyDescent="0.2">
      <c r="A32" s="37">
        <v>23</v>
      </c>
      <c r="B32" s="38" t="s">
        <v>35</v>
      </c>
      <c r="C32" s="39" t="s">
        <v>63</v>
      </c>
      <c r="D32" s="44" t="s">
        <v>120</v>
      </c>
      <c r="E32" s="41" t="s">
        <v>214</v>
      </c>
      <c r="F32" s="42">
        <f t="shared" si="0"/>
        <v>4</v>
      </c>
      <c r="G32" s="42"/>
      <c r="H32" s="42"/>
      <c r="I32" s="42"/>
      <c r="J32" s="42">
        <f t="shared" si="2"/>
        <v>4</v>
      </c>
      <c r="K32" s="19" t="s">
        <v>249</v>
      </c>
      <c r="L32" s="46"/>
    </row>
    <row r="33" spans="1:12" s="10" customFormat="1" ht="25.5" x14ac:dyDescent="0.2">
      <c r="A33" s="37">
        <v>24</v>
      </c>
      <c r="B33" s="38" t="s">
        <v>36</v>
      </c>
      <c r="C33" s="39" t="s">
        <v>63</v>
      </c>
      <c r="D33" s="40" t="s">
        <v>233</v>
      </c>
      <c r="E33" s="41"/>
      <c r="F33" s="42">
        <f t="shared" si="0"/>
        <v>4</v>
      </c>
      <c r="G33" s="42"/>
      <c r="H33" s="42"/>
      <c r="I33" s="42"/>
      <c r="J33" s="42">
        <f t="shared" si="2"/>
        <v>4</v>
      </c>
      <c r="K33" s="19" t="s">
        <v>256</v>
      </c>
      <c r="L33" s="46"/>
    </row>
    <row r="34" spans="1:12" s="10" customFormat="1" ht="38.25" x14ac:dyDescent="0.2">
      <c r="A34" s="37">
        <v>25</v>
      </c>
      <c r="B34" s="38" t="s">
        <v>37</v>
      </c>
      <c r="C34" s="39" t="s">
        <v>63</v>
      </c>
      <c r="D34" s="44" t="s">
        <v>167</v>
      </c>
      <c r="E34" s="41"/>
      <c r="F34" s="42">
        <f t="shared" si="0"/>
        <v>4</v>
      </c>
      <c r="G34" s="42"/>
      <c r="H34" s="42"/>
      <c r="I34" s="42"/>
      <c r="J34" s="42">
        <f t="shared" si="2"/>
        <v>4</v>
      </c>
      <c r="K34" s="19" t="s">
        <v>261</v>
      </c>
      <c r="L34" s="46"/>
    </row>
    <row r="35" spans="1:12" s="10" customFormat="1" ht="26.25" customHeight="1" x14ac:dyDescent="0.2">
      <c r="A35" s="37">
        <v>26</v>
      </c>
      <c r="B35" s="38" t="s">
        <v>38</v>
      </c>
      <c r="C35" s="39" t="s">
        <v>64</v>
      </c>
      <c r="D35" s="44" t="s">
        <v>120</v>
      </c>
      <c r="E35" s="41" t="s">
        <v>214</v>
      </c>
      <c r="F35" s="42">
        <f t="shared" si="0"/>
        <v>2</v>
      </c>
      <c r="G35" s="42"/>
      <c r="H35" s="42"/>
      <c r="I35" s="42"/>
      <c r="J35" s="42">
        <f t="shared" si="2"/>
        <v>2</v>
      </c>
      <c r="K35" s="19" t="s">
        <v>264</v>
      </c>
      <c r="L35" s="46"/>
    </row>
    <row r="36" spans="1:12" s="10" customFormat="1" ht="32.25" customHeight="1" x14ac:dyDescent="0.2">
      <c r="A36" s="37">
        <v>27</v>
      </c>
      <c r="B36" s="38" t="s">
        <v>39</v>
      </c>
      <c r="C36" s="39" t="s">
        <v>65</v>
      </c>
      <c r="D36" s="40" t="s">
        <v>233</v>
      </c>
      <c r="E36" s="41"/>
      <c r="F36" s="42">
        <f t="shared" si="0"/>
        <v>0</v>
      </c>
      <c r="G36" s="42"/>
      <c r="H36" s="42"/>
      <c r="I36" s="42"/>
      <c r="J36" s="42">
        <f t="shared" si="2"/>
        <v>0</v>
      </c>
      <c r="K36" s="19" t="s">
        <v>271</v>
      </c>
      <c r="L36" s="46" t="s">
        <v>270</v>
      </c>
    </row>
    <row r="37" spans="1:12" s="10" customFormat="1" ht="27" customHeight="1" x14ac:dyDescent="0.2">
      <c r="A37" s="37">
        <v>28</v>
      </c>
      <c r="B37" s="38" t="s">
        <v>40</v>
      </c>
      <c r="C37" s="39" t="s">
        <v>63</v>
      </c>
      <c r="D37" s="40" t="s">
        <v>233</v>
      </c>
      <c r="E37" s="41" t="s">
        <v>222</v>
      </c>
      <c r="F37" s="42">
        <f t="shared" si="0"/>
        <v>4</v>
      </c>
      <c r="G37" s="42"/>
      <c r="H37" s="42"/>
      <c r="I37" s="42"/>
      <c r="J37" s="42">
        <f t="shared" si="2"/>
        <v>4</v>
      </c>
      <c r="K37" s="19" t="s">
        <v>274</v>
      </c>
      <c r="L37" s="46"/>
    </row>
    <row r="38" spans="1:12" s="10" customFormat="1" ht="38.25" x14ac:dyDescent="0.2">
      <c r="A38" s="37">
        <v>29</v>
      </c>
      <c r="B38" s="38" t="s">
        <v>41</v>
      </c>
      <c r="C38" s="39" t="s">
        <v>63</v>
      </c>
      <c r="D38" s="44" t="s">
        <v>120</v>
      </c>
      <c r="E38" s="41"/>
      <c r="F38" s="42">
        <f t="shared" si="0"/>
        <v>4</v>
      </c>
      <c r="G38" s="42"/>
      <c r="H38" s="42"/>
      <c r="I38" s="42"/>
      <c r="J38" s="42">
        <f t="shared" si="2"/>
        <v>4</v>
      </c>
      <c r="K38" s="19" t="s">
        <v>281</v>
      </c>
      <c r="L38" s="46"/>
    </row>
    <row r="39" spans="1:12" s="55" customFormat="1" ht="38.25" x14ac:dyDescent="0.2">
      <c r="A39" s="58">
        <v>30</v>
      </c>
      <c r="B39" s="38" t="s">
        <v>42</v>
      </c>
      <c r="C39" s="39" t="s">
        <v>63</v>
      </c>
      <c r="D39" s="44" t="s">
        <v>120</v>
      </c>
      <c r="E39" s="41"/>
      <c r="F39" s="42">
        <f t="shared" si="0"/>
        <v>4</v>
      </c>
      <c r="G39" s="42"/>
      <c r="H39" s="42"/>
      <c r="I39" s="42"/>
      <c r="J39" s="42">
        <f t="shared" si="2"/>
        <v>4</v>
      </c>
      <c r="K39" s="19" t="s">
        <v>284</v>
      </c>
      <c r="L39" s="46"/>
    </row>
    <row r="40" spans="1:12" s="10" customFormat="1" ht="25.5" x14ac:dyDescent="0.2">
      <c r="A40" s="58">
        <v>31</v>
      </c>
      <c r="B40" s="38" t="s">
        <v>43</v>
      </c>
      <c r="C40" s="39" t="s">
        <v>63</v>
      </c>
      <c r="D40" s="44" t="s">
        <v>120</v>
      </c>
      <c r="E40" s="41"/>
      <c r="F40" s="42">
        <f t="shared" si="0"/>
        <v>4</v>
      </c>
      <c r="G40" s="42"/>
      <c r="H40" s="42"/>
      <c r="I40" s="42"/>
      <c r="J40" s="42">
        <f t="shared" si="2"/>
        <v>4</v>
      </c>
      <c r="K40" s="19" t="s">
        <v>289</v>
      </c>
      <c r="L40" s="46"/>
    </row>
    <row r="41" spans="1:12" s="10" customFormat="1" ht="25.5" x14ac:dyDescent="0.2">
      <c r="A41" s="58">
        <v>32</v>
      </c>
      <c r="B41" s="38" t="s">
        <v>44</v>
      </c>
      <c r="C41" s="39" t="s">
        <v>63</v>
      </c>
      <c r="D41" s="40" t="s">
        <v>233</v>
      </c>
      <c r="E41" s="41"/>
      <c r="F41" s="42">
        <f t="shared" si="0"/>
        <v>4</v>
      </c>
      <c r="G41" s="42"/>
      <c r="H41" s="42"/>
      <c r="I41" s="42"/>
      <c r="J41" s="42">
        <f t="shared" si="2"/>
        <v>4</v>
      </c>
      <c r="K41" s="19" t="s">
        <v>293</v>
      </c>
      <c r="L41" s="46"/>
    </row>
    <row r="42" spans="1:12" s="10" customFormat="1" ht="38.25" x14ac:dyDescent="0.2">
      <c r="A42" s="58">
        <v>33</v>
      </c>
      <c r="B42" s="38" t="s">
        <v>45</v>
      </c>
      <c r="C42" s="39" t="s">
        <v>63</v>
      </c>
      <c r="D42" s="44" t="s">
        <v>120</v>
      </c>
      <c r="E42" s="41"/>
      <c r="F42" s="42">
        <f t="shared" si="0"/>
        <v>4</v>
      </c>
      <c r="G42" s="42"/>
      <c r="H42" s="42"/>
      <c r="I42" s="42"/>
      <c r="J42" s="42">
        <f t="shared" si="2"/>
        <v>4</v>
      </c>
      <c r="K42" s="19" t="s">
        <v>297</v>
      </c>
      <c r="L42" s="46"/>
    </row>
    <row r="43" spans="1:12" s="10" customFormat="1" ht="89.25" x14ac:dyDescent="0.2">
      <c r="A43" s="58">
        <v>34</v>
      </c>
      <c r="B43" s="38" t="s">
        <v>46</v>
      </c>
      <c r="C43" s="39" t="s">
        <v>64</v>
      </c>
      <c r="D43" s="40" t="s">
        <v>120</v>
      </c>
      <c r="E43" s="41"/>
      <c r="F43" s="42">
        <f t="shared" si="0"/>
        <v>2</v>
      </c>
      <c r="G43" s="42"/>
      <c r="H43" s="42"/>
      <c r="I43" s="42"/>
      <c r="J43" s="42">
        <f t="shared" si="2"/>
        <v>2</v>
      </c>
      <c r="K43" s="19" t="s">
        <v>303</v>
      </c>
      <c r="L43" s="54" t="s">
        <v>302</v>
      </c>
    </row>
    <row r="44" spans="1:12" s="10" customFormat="1" ht="127.5" x14ac:dyDescent="0.2">
      <c r="A44" s="58">
        <v>35</v>
      </c>
      <c r="B44" s="38" t="s">
        <v>47</v>
      </c>
      <c r="C44" s="39" t="s">
        <v>64</v>
      </c>
      <c r="D44" s="44" t="s">
        <v>120</v>
      </c>
      <c r="E44" s="41"/>
      <c r="F44" s="42">
        <f t="shared" si="0"/>
        <v>2</v>
      </c>
      <c r="G44" s="42"/>
      <c r="H44" s="42"/>
      <c r="I44" s="42"/>
      <c r="J44" s="42">
        <f t="shared" si="2"/>
        <v>2</v>
      </c>
      <c r="K44" s="19" t="s">
        <v>305</v>
      </c>
      <c r="L44" s="46" t="s">
        <v>306</v>
      </c>
    </row>
    <row r="45" spans="1:12" s="55" customFormat="1" ht="25.5" x14ac:dyDescent="0.2">
      <c r="A45" s="37">
        <v>36</v>
      </c>
      <c r="B45" s="38" t="s">
        <v>48</v>
      </c>
      <c r="C45" s="39" t="s">
        <v>63</v>
      </c>
      <c r="D45" s="40" t="s">
        <v>233</v>
      </c>
      <c r="E45" s="41"/>
      <c r="F45" s="42">
        <f t="shared" si="0"/>
        <v>4</v>
      </c>
      <c r="G45" s="42"/>
      <c r="H45" s="42"/>
      <c r="I45" s="42"/>
      <c r="J45" s="42">
        <f t="shared" si="2"/>
        <v>4</v>
      </c>
      <c r="K45" s="19" t="s">
        <v>310</v>
      </c>
      <c r="L45" s="54"/>
    </row>
    <row r="46" spans="1:12" s="10" customFormat="1" ht="38.25" x14ac:dyDescent="0.2">
      <c r="A46" s="37">
        <v>37</v>
      </c>
      <c r="B46" s="38" t="s">
        <v>49</v>
      </c>
      <c r="C46" s="39" t="s">
        <v>63</v>
      </c>
      <c r="D46" s="44" t="s">
        <v>120</v>
      </c>
      <c r="E46" s="41"/>
      <c r="F46" s="42">
        <f t="shared" si="0"/>
        <v>4</v>
      </c>
      <c r="G46" s="42"/>
      <c r="H46" s="42"/>
      <c r="I46" s="42"/>
      <c r="J46" s="42">
        <f t="shared" si="2"/>
        <v>4</v>
      </c>
      <c r="K46" s="19" t="s">
        <v>315</v>
      </c>
      <c r="L46" s="54" t="s">
        <v>314</v>
      </c>
    </row>
    <row r="47" spans="1:12" s="10" customFormat="1" ht="51" x14ac:dyDescent="0.2">
      <c r="A47" s="37">
        <v>38</v>
      </c>
      <c r="B47" s="38" t="s">
        <v>50</v>
      </c>
      <c r="C47" s="39" t="s">
        <v>63</v>
      </c>
      <c r="D47" s="44" t="s">
        <v>126</v>
      </c>
      <c r="E47" s="41"/>
      <c r="F47" s="42">
        <f t="shared" si="0"/>
        <v>4</v>
      </c>
      <c r="G47" s="42"/>
      <c r="H47" s="42"/>
      <c r="I47" s="42"/>
      <c r="J47" s="42">
        <f t="shared" si="2"/>
        <v>4</v>
      </c>
      <c r="K47" s="19" t="s">
        <v>320</v>
      </c>
      <c r="L47" s="46" t="s">
        <v>321</v>
      </c>
    </row>
    <row r="48" spans="1:12" s="10" customFormat="1" ht="25.5" x14ac:dyDescent="0.2">
      <c r="A48" s="37">
        <v>39</v>
      </c>
      <c r="B48" s="38" t="s">
        <v>51</v>
      </c>
      <c r="C48" s="39" t="s">
        <v>63</v>
      </c>
      <c r="D48" s="40" t="s">
        <v>233</v>
      </c>
      <c r="E48" s="41"/>
      <c r="F48" s="42">
        <f t="shared" si="0"/>
        <v>4</v>
      </c>
      <c r="G48" s="42"/>
      <c r="H48" s="42"/>
      <c r="I48" s="42"/>
      <c r="J48" s="42">
        <f t="shared" si="2"/>
        <v>4</v>
      </c>
      <c r="K48" s="19" t="s">
        <v>327</v>
      </c>
      <c r="L48" s="54"/>
    </row>
    <row r="49" spans="1:12" s="10" customFormat="1" ht="25.5" x14ac:dyDescent="0.2">
      <c r="A49" s="37">
        <v>40</v>
      </c>
      <c r="B49" s="38" t="s">
        <v>52</v>
      </c>
      <c r="C49" s="39" t="s">
        <v>64</v>
      </c>
      <c r="D49" s="44" t="s">
        <v>120</v>
      </c>
      <c r="E49" s="136"/>
      <c r="F49" s="42">
        <f t="shared" si="0"/>
        <v>2</v>
      </c>
      <c r="G49" s="42"/>
      <c r="H49" s="42"/>
      <c r="I49" s="42"/>
      <c r="J49" s="42">
        <f t="shared" si="2"/>
        <v>2</v>
      </c>
      <c r="K49" s="19" t="s">
        <v>329</v>
      </c>
      <c r="L49" s="53"/>
    </row>
    <row r="50" spans="1:12" s="10" customFormat="1" ht="25.5" x14ac:dyDescent="0.2">
      <c r="A50" s="37">
        <v>41</v>
      </c>
      <c r="B50" s="38" t="s">
        <v>53</v>
      </c>
      <c r="C50" s="39" t="s">
        <v>63</v>
      </c>
      <c r="D50" s="40" t="s">
        <v>233</v>
      </c>
      <c r="E50" s="41"/>
      <c r="F50" s="42">
        <f t="shared" si="0"/>
        <v>4</v>
      </c>
      <c r="G50" s="42"/>
      <c r="H50" s="42"/>
      <c r="I50" s="42"/>
      <c r="J50" s="42">
        <f t="shared" si="2"/>
        <v>4</v>
      </c>
      <c r="K50" s="19" t="s">
        <v>336</v>
      </c>
      <c r="L50" s="46"/>
    </row>
    <row r="51" spans="1:12" x14ac:dyDescent="0.2">
      <c r="C51" s="60"/>
      <c r="D51" s="60"/>
      <c r="E51" s="60"/>
      <c r="F51" s="60"/>
      <c r="G51" s="60"/>
      <c r="H51" s="60"/>
      <c r="K51" s="61"/>
      <c r="L51" s="62"/>
    </row>
    <row r="52" spans="1:12" x14ac:dyDescent="0.2">
      <c r="C52" s="60"/>
      <c r="D52" s="60"/>
      <c r="E52" s="60"/>
      <c r="F52" s="60"/>
      <c r="G52" s="60"/>
      <c r="H52" s="60"/>
      <c r="K52" s="61"/>
    </row>
    <row r="53" spans="1:12" x14ac:dyDescent="0.2">
      <c r="K53" s="61"/>
    </row>
    <row r="54" spans="1:12" x14ac:dyDescent="0.2">
      <c r="A54" s="64"/>
      <c r="B54" s="65"/>
      <c r="C54" s="66"/>
      <c r="D54" s="66"/>
      <c r="E54" s="66"/>
      <c r="F54" s="66"/>
      <c r="G54" s="66"/>
      <c r="H54" s="66"/>
    </row>
    <row r="61" spans="1:12" x14ac:dyDescent="0.2">
      <c r="A61" s="64"/>
      <c r="B61" s="65"/>
      <c r="C61" s="66"/>
      <c r="D61" s="66"/>
      <c r="E61" s="66"/>
      <c r="F61" s="66"/>
      <c r="G61" s="66"/>
      <c r="H61" s="66"/>
    </row>
    <row r="65" spans="1:8" x14ac:dyDescent="0.2">
      <c r="A65" s="64"/>
      <c r="B65" s="65"/>
      <c r="C65" s="66"/>
      <c r="D65" s="66"/>
      <c r="E65" s="66"/>
      <c r="F65" s="66"/>
      <c r="G65" s="66"/>
      <c r="H65" s="66"/>
    </row>
    <row r="68" spans="1:8" x14ac:dyDescent="0.2">
      <c r="A68" s="64"/>
      <c r="B68" s="65"/>
      <c r="C68" s="66"/>
      <c r="D68" s="66"/>
      <c r="E68" s="66"/>
      <c r="F68" s="66"/>
      <c r="G68" s="66"/>
      <c r="H68" s="66"/>
    </row>
    <row r="72" spans="1:8" x14ac:dyDescent="0.2">
      <c r="A72" s="64"/>
      <c r="B72" s="65"/>
      <c r="C72" s="66"/>
      <c r="D72" s="66"/>
      <c r="E72" s="66"/>
      <c r="F72" s="66"/>
      <c r="G72" s="66"/>
      <c r="H72" s="66"/>
    </row>
    <row r="75" spans="1:8" x14ac:dyDescent="0.2">
      <c r="A75" s="64"/>
      <c r="B75" s="65"/>
      <c r="C75" s="66"/>
      <c r="D75" s="66"/>
      <c r="E75" s="66"/>
      <c r="F75" s="66"/>
      <c r="G75" s="66"/>
      <c r="H75" s="66"/>
    </row>
    <row r="79" spans="1:8" x14ac:dyDescent="0.2">
      <c r="A79" s="64"/>
      <c r="B79" s="65"/>
      <c r="C79" s="66"/>
      <c r="D79" s="66"/>
      <c r="E79" s="66"/>
      <c r="F79" s="66"/>
      <c r="G79" s="66"/>
      <c r="H79" s="66"/>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0">
      <formula1>$C$5:$C$7</formula1>
    </dataValidation>
    <dataValidation type="list" allowBlank="1" showInputMessage="1" showErrorMessage="1" sqref="G9:G12 G14:G44 G45:I50 H8:I44">
      <formula1>Формат</formula1>
    </dataValidation>
  </dataValidations>
  <hyperlinks>
    <hyperlink ref="K9" r:id="rId1"/>
    <hyperlink ref="K14" r:id="rId2"/>
    <hyperlink ref="K15" r:id="rId3"/>
    <hyperlink ref="K19" r:id="rId4"/>
    <hyperlink ref="K21" r:id="rId5"/>
    <hyperlink ref="K24" r:id="rId6"/>
    <hyperlink ref="K25" r:id="rId7"/>
    <hyperlink ref="K28" r:id="rId8"/>
    <hyperlink ref="K29" r:id="rId9"/>
    <hyperlink ref="K31" r:id="rId10"/>
    <hyperlink ref="K32" r:id="rId11"/>
    <hyperlink ref="K35" r:id="rId12"/>
    <hyperlink ref="K36" r:id="rId13"/>
    <hyperlink ref="K39" r:id="rId14"/>
    <hyperlink ref="K47" r:id="rId15"/>
    <hyperlink ref="K48" r:id="rId16"/>
    <hyperlink ref="K49" r:id="rId17"/>
  </hyperlinks>
  <pageMargins left="0.51181102362204722" right="0.51181102362204722" top="0.35433070866141736" bottom="0.35433070866141736" header="0.31496062992125984" footer="0.31496062992125984"/>
  <pageSetup paperSize="9" scale="51" fitToHeight="0" orientation="landscape" r:id="rId1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view="pageBreakPreview" zoomScale="85" zoomScaleNormal="100" zoomScaleSheetLayoutView="85" workbookViewId="0">
      <pane ySplit="9" topLeftCell="A10" activePane="bottomLeft" state="frozen"/>
      <selection activeCell="L37" sqref="L37"/>
      <selection pane="bottomLeft" activeCell="L5" sqref="L5"/>
    </sheetView>
  </sheetViews>
  <sheetFormatPr defaultRowHeight="12.75" x14ac:dyDescent="0.2"/>
  <cols>
    <col min="1" max="1" width="3.85546875" style="98" customWidth="1"/>
    <col min="2" max="2" width="23.28515625" style="1" customWidth="1"/>
    <col min="3" max="3" width="55.140625" style="63" customWidth="1"/>
    <col min="4" max="4" width="25.28515625" style="63" customWidth="1"/>
    <col min="5" max="5" width="11" style="63" customWidth="1"/>
    <col min="6" max="6" width="12.140625" style="63" customWidth="1"/>
    <col min="7" max="7" width="10.42578125" style="63" customWidth="1"/>
    <col min="8" max="8" width="9.140625" style="1"/>
    <col min="9" max="9" width="49.7109375" style="1" customWidth="1"/>
    <col min="10" max="10" width="63.42578125" style="1" customWidth="1"/>
    <col min="11" max="16384" width="9.140625" style="1"/>
  </cols>
  <sheetData>
    <row r="1" spans="1:10" ht="17.25" customHeight="1" x14ac:dyDescent="0.25">
      <c r="A1" s="87" t="s">
        <v>106</v>
      </c>
      <c r="B1" s="22"/>
      <c r="C1" s="22"/>
      <c r="D1" s="22"/>
      <c r="E1" s="22"/>
      <c r="F1" s="22"/>
      <c r="G1" s="22"/>
      <c r="H1" s="22"/>
      <c r="I1" s="23"/>
    </row>
    <row r="2" spans="1:10" ht="16.5" customHeight="1" x14ac:dyDescent="0.2">
      <c r="A2" s="88" t="s">
        <v>91</v>
      </c>
      <c r="B2" s="25"/>
      <c r="C2" s="26"/>
      <c r="D2" s="26"/>
      <c r="E2" s="26"/>
      <c r="F2" s="26"/>
      <c r="G2" s="12"/>
    </row>
    <row r="3" spans="1:10" ht="156.75" customHeight="1" x14ac:dyDescent="0.2">
      <c r="A3" s="170"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row>
    <row r="4" spans="1:10" ht="51" customHeight="1" x14ac:dyDescent="0.2">
      <c r="A4" s="171" t="s">
        <v>56</v>
      </c>
      <c r="B4" s="6" t="s">
        <v>9</v>
      </c>
      <c r="C4" s="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71" t="s">
        <v>93</v>
      </c>
      <c r="E4" s="171" t="s">
        <v>107</v>
      </c>
      <c r="F4" s="171"/>
      <c r="G4" s="171"/>
      <c r="H4" s="171"/>
      <c r="I4" s="171" t="s">
        <v>95</v>
      </c>
      <c r="J4" s="171" t="s">
        <v>96</v>
      </c>
    </row>
    <row r="5" spans="1:10" s="29" customFormat="1" ht="27.75" customHeight="1" x14ac:dyDescent="0.2">
      <c r="A5" s="171"/>
      <c r="B5" s="171" t="s">
        <v>97</v>
      </c>
      <c r="C5" s="8" t="str">
        <f>'Методика IV этап'!B13</f>
        <v>Опубликован и содержит информацию по всем ключевым элементам</v>
      </c>
      <c r="D5" s="171"/>
      <c r="E5" s="168" t="s">
        <v>99</v>
      </c>
      <c r="F5" s="169" t="s">
        <v>100</v>
      </c>
      <c r="G5" s="169"/>
      <c r="H5" s="168" t="s">
        <v>101</v>
      </c>
      <c r="I5" s="171"/>
      <c r="J5" s="171"/>
    </row>
    <row r="6" spans="1:10" s="29" customFormat="1" ht="29.25" customHeight="1" x14ac:dyDescent="0.2">
      <c r="A6" s="171"/>
      <c r="B6" s="171"/>
      <c r="C6" s="8" t="str">
        <f>'Методика IV этап'!B14</f>
        <v>Опубликован и содержит информацию по пяти и более ключевым элементам</v>
      </c>
      <c r="D6" s="171"/>
      <c r="E6" s="168"/>
      <c r="F6" s="169" t="s">
        <v>103</v>
      </c>
      <c r="G6" s="169" t="s">
        <v>104</v>
      </c>
      <c r="H6" s="168"/>
      <c r="I6" s="171"/>
      <c r="J6" s="171"/>
    </row>
    <row r="7" spans="1:10" s="29" customFormat="1" ht="23.25" customHeight="1" x14ac:dyDescent="0.2">
      <c r="A7" s="171"/>
      <c r="B7" s="171"/>
      <c r="C7" s="8" t="str">
        <f>'Методика IV этап'!B15</f>
        <v>Опубликован и содержит информацию по трем и более ключевым элементам</v>
      </c>
      <c r="D7" s="171"/>
      <c r="E7" s="168"/>
      <c r="F7" s="169"/>
      <c r="G7" s="169"/>
      <c r="H7" s="168"/>
      <c r="I7" s="171"/>
      <c r="J7" s="171"/>
    </row>
    <row r="8" spans="1:10" s="29" customFormat="1" ht="27.75" customHeight="1" x14ac:dyDescent="0.2">
      <c r="A8" s="171"/>
      <c r="B8" s="171"/>
      <c r="C8" s="8" t="str">
        <f>'Методика IV этап'!B16</f>
        <v>Не опубликован или содержит информацию менее чем по трем ключевым элементам</v>
      </c>
      <c r="D8" s="171"/>
      <c r="E8" s="168"/>
      <c r="F8" s="169"/>
      <c r="G8" s="169"/>
      <c r="H8" s="168"/>
      <c r="I8" s="171"/>
      <c r="J8" s="171"/>
    </row>
    <row r="9" spans="1:10" s="17" customFormat="1" x14ac:dyDescent="0.2">
      <c r="A9" s="30"/>
      <c r="B9" s="31" t="s">
        <v>105</v>
      </c>
      <c r="C9" s="32"/>
      <c r="D9" s="33"/>
      <c r="E9" s="34"/>
      <c r="F9" s="34"/>
      <c r="G9" s="34"/>
      <c r="H9" s="34"/>
      <c r="I9" s="35"/>
      <c r="J9" s="36"/>
    </row>
    <row r="10" spans="1:10" s="10" customFormat="1" ht="25.5" x14ac:dyDescent="0.2">
      <c r="A10" s="52">
        <v>1</v>
      </c>
      <c r="B10" s="38" t="s">
        <v>12</v>
      </c>
      <c r="C10" s="39" t="s">
        <v>68</v>
      </c>
      <c r="D10" s="41"/>
      <c r="E10" s="42">
        <f>IF(C10=$C$5,3,(IF(C10=$C$6,2,(IF(C10=$C$7,1,0)))))</f>
        <v>3</v>
      </c>
      <c r="F10" s="42"/>
      <c r="G10" s="42"/>
      <c r="H10" s="42">
        <f>E10*(1-F10)*(1-G10)</f>
        <v>3</v>
      </c>
      <c r="I10" s="19" t="s">
        <v>121</v>
      </c>
      <c r="J10" s="46"/>
    </row>
    <row r="11" spans="1:10" s="10" customFormat="1" ht="25.5" x14ac:dyDescent="0.2">
      <c r="A11" s="52">
        <v>2</v>
      </c>
      <c r="B11" s="38" t="s">
        <v>13</v>
      </c>
      <c r="C11" s="39" t="s">
        <v>69</v>
      </c>
      <c r="D11" s="89"/>
      <c r="E11" s="42">
        <f t="shared" ref="E11:E51" si="0">IF(C11=$C$5,3,(IF(C11=$C$6,2,(IF(C11=$C$7,1,0)))))</f>
        <v>2</v>
      </c>
      <c r="F11" s="42"/>
      <c r="G11" s="42"/>
      <c r="H11" s="42">
        <f t="shared" ref="H11:H50" si="1">E11*(1-F11)*(1-G11)</f>
        <v>2</v>
      </c>
      <c r="I11" s="19" t="s">
        <v>141</v>
      </c>
      <c r="J11" s="46" t="s">
        <v>142</v>
      </c>
    </row>
    <row r="12" spans="1:10" s="10" customFormat="1" ht="89.25" x14ac:dyDescent="0.2">
      <c r="A12" s="52">
        <v>3</v>
      </c>
      <c r="B12" s="38" t="s">
        <v>14</v>
      </c>
      <c r="C12" s="39" t="s">
        <v>69</v>
      </c>
      <c r="D12" s="89"/>
      <c r="E12" s="42">
        <f t="shared" si="0"/>
        <v>2</v>
      </c>
      <c r="F12" s="42"/>
      <c r="G12" s="42"/>
      <c r="H12" s="42">
        <f t="shared" si="1"/>
        <v>2</v>
      </c>
      <c r="I12" s="19" t="s">
        <v>127</v>
      </c>
      <c r="J12" s="46" t="s">
        <v>149</v>
      </c>
    </row>
    <row r="13" spans="1:10" s="10" customFormat="1" ht="89.25" x14ac:dyDescent="0.2">
      <c r="A13" s="52">
        <v>4</v>
      </c>
      <c r="B13" s="38" t="s">
        <v>15</v>
      </c>
      <c r="C13" s="39" t="s">
        <v>69</v>
      </c>
      <c r="D13" s="70"/>
      <c r="E13" s="42">
        <f t="shared" si="0"/>
        <v>2</v>
      </c>
      <c r="F13" s="42"/>
      <c r="G13" s="42">
        <v>0.5</v>
      </c>
      <c r="H13" s="42">
        <f t="shared" si="1"/>
        <v>1</v>
      </c>
      <c r="I13" s="19" t="s">
        <v>134</v>
      </c>
      <c r="J13" s="46" t="s">
        <v>135</v>
      </c>
    </row>
    <row r="14" spans="1:10" s="92" customFormat="1" x14ac:dyDescent="0.2">
      <c r="A14" s="48"/>
      <c r="B14" s="31" t="s">
        <v>16</v>
      </c>
      <c r="C14" s="49"/>
      <c r="D14" s="49"/>
      <c r="E14" s="49"/>
      <c r="F14" s="49"/>
      <c r="G14" s="90"/>
      <c r="H14" s="90"/>
      <c r="I14" s="91"/>
      <c r="J14" s="33"/>
    </row>
    <row r="15" spans="1:10" s="10" customFormat="1" ht="140.25" x14ac:dyDescent="0.2">
      <c r="A15" s="52">
        <v>5</v>
      </c>
      <c r="B15" s="38" t="s">
        <v>17</v>
      </c>
      <c r="C15" s="39" t="s">
        <v>70</v>
      </c>
      <c r="D15" s="47"/>
      <c r="E15" s="42">
        <f t="shared" si="0"/>
        <v>1</v>
      </c>
      <c r="F15" s="42"/>
      <c r="G15" s="42">
        <v>0.5</v>
      </c>
      <c r="H15" s="42">
        <f t="shared" si="1"/>
        <v>0.5</v>
      </c>
      <c r="I15" s="19" t="s">
        <v>146</v>
      </c>
      <c r="J15" s="46" t="s">
        <v>148</v>
      </c>
    </row>
    <row r="16" spans="1:10" s="10" customFormat="1" ht="51" x14ac:dyDescent="0.2">
      <c r="A16" s="52">
        <v>6</v>
      </c>
      <c r="B16" s="38" t="s">
        <v>18</v>
      </c>
      <c r="C16" s="39" t="s">
        <v>68</v>
      </c>
      <c r="D16" s="41" t="s">
        <v>155</v>
      </c>
      <c r="E16" s="42">
        <f t="shared" si="0"/>
        <v>3</v>
      </c>
      <c r="F16" s="42">
        <v>0.5</v>
      </c>
      <c r="G16" s="42"/>
      <c r="H16" s="42">
        <f t="shared" si="1"/>
        <v>1.5</v>
      </c>
      <c r="I16" s="19" t="s">
        <v>153</v>
      </c>
      <c r="J16" s="46"/>
    </row>
    <row r="17" spans="1:10" s="10" customFormat="1" ht="25.5" x14ac:dyDescent="0.2">
      <c r="A17" s="52">
        <v>7</v>
      </c>
      <c r="B17" s="38" t="s">
        <v>19</v>
      </c>
      <c r="C17" s="39" t="s">
        <v>68</v>
      </c>
      <c r="D17" s="41"/>
      <c r="E17" s="42">
        <f t="shared" si="0"/>
        <v>3</v>
      </c>
      <c r="F17" s="42"/>
      <c r="G17" s="42"/>
      <c r="H17" s="42">
        <f t="shared" si="1"/>
        <v>3</v>
      </c>
      <c r="I17" s="19" t="s">
        <v>162</v>
      </c>
      <c r="J17" s="46"/>
    </row>
    <row r="18" spans="1:10" s="10" customFormat="1" ht="25.5" x14ac:dyDescent="0.2">
      <c r="A18" s="52">
        <v>8</v>
      </c>
      <c r="B18" s="38" t="s">
        <v>20</v>
      </c>
      <c r="C18" s="39" t="s">
        <v>68</v>
      </c>
      <c r="D18" s="47"/>
      <c r="E18" s="42">
        <f t="shared" si="0"/>
        <v>3</v>
      </c>
      <c r="F18" s="42"/>
      <c r="G18" s="42"/>
      <c r="H18" s="42">
        <f>E18*(1-F18)*(1-G18)</f>
        <v>3</v>
      </c>
      <c r="I18" s="19" t="s">
        <v>168</v>
      </c>
      <c r="J18" s="46"/>
    </row>
    <row r="19" spans="1:10" s="10" customFormat="1" ht="25.5" x14ac:dyDescent="0.2">
      <c r="A19" s="52">
        <v>9</v>
      </c>
      <c r="B19" s="38" t="s">
        <v>21</v>
      </c>
      <c r="C19" s="39" t="s">
        <v>68</v>
      </c>
      <c r="D19" s="89"/>
      <c r="E19" s="42">
        <f t="shared" si="0"/>
        <v>3</v>
      </c>
      <c r="F19" s="42"/>
      <c r="G19" s="42"/>
      <c r="H19" s="42">
        <f t="shared" si="1"/>
        <v>3</v>
      </c>
      <c r="I19" s="19" t="s">
        <v>172</v>
      </c>
      <c r="J19" s="46"/>
    </row>
    <row r="20" spans="1:10" s="10" customFormat="1" ht="25.5" x14ac:dyDescent="0.2">
      <c r="A20" s="52">
        <v>10</v>
      </c>
      <c r="B20" s="38" t="s">
        <v>22</v>
      </c>
      <c r="C20" s="39" t="s">
        <v>68</v>
      </c>
      <c r="D20" s="41"/>
      <c r="E20" s="42">
        <f t="shared" si="0"/>
        <v>3</v>
      </c>
      <c r="F20" s="42"/>
      <c r="G20" s="42"/>
      <c r="H20" s="42">
        <f t="shared" si="1"/>
        <v>3</v>
      </c>
      <c r="I20" s="19" t="s">
        <v>177</v>
      </c>
      <c r="J20" s="46"/>
    </row>
    <row r="21" spans="1:10" s="10" customFormat="1" ht="38.25" x14ac:dyDescent="0.2">
      <c r="A21" s="52">
        <v>11</v>
      </c>
      <c r="B21" s="38" t="s">
        <v>23</v>
      </c>
      <c r="C21" s="39" t="s">
        <v>69</v>
      </c>
      <c r="D21" s="41"/>
      <c r="E21" s="42">
        <f t="shared" si="0"/>
        <v>2</v>
      </c>
      <c r="F21" s="42"/>
      <c r="G21" s="42"/>
      <c r="H21" s="42">
        <f t="shared" si="1"/>
        <v>2</v>
      </c>
      <c r="I21" s="19" t="s">
        <v>179</v>
      </c>
      <c r="J21" s="46" t="s">
        <v>142</v>
      </c>
    </row>
    <row r="22" spans="1:10" s="10" customFormat="1" ht="25.5" x14ac:dyDescent="0.2">
      <c r="A22" s="52">
        <v>12</v>
      </c>
      <c r="B22" s="38" t="s">
        <v>24</v>
      </c>
      <c r="C22" s="39" t="s">
        <v>71</v>
      </c>
      <c r="D22" s="41"/>
      <c r="E22" s="42">
        <f t="shared" si="0"/>
        <v>0</v>
      </c>
      <c r="F22" s="42"/>
      <c r="G22" s="42"/>
      <c r="H22" s="42">
        <f t="shared" si="1"/>
        <v>0</v>
      </c>
      <c r="I22" s="19" t="s">
        <v>187</v>
      </c>
      <c r="J22" s="46" t="s">
        <v>186</v>
      </c>
    </row>
    <row r="23" spans="1:10" s="10" customFormat="1" ht="38.25" x14ac:dyDescent="0.2">
      <c r="A23" s="52">
        <v>13</v>
      </c>
      <c r="B23" s="38" t="s">
        <v>25</v>
      </c>
      <c r="C23" s="39" t="s">
        <v>71</v>
      </c>
      <c r="D23" s="41"/>
      <c r="E23" s="42">
        <f t="shared" si="0"/>
        <v>0</v>
      </c>
      <c r="F23" s="42"/>
      <c r="G23" s="42"/>
      <c r="H23" s="42">
        <f t="shared" si="1"/>
        <v>0</v>
      </c>
      <c r="I23" s="19" t="s">
        <v>192</v>
      </c>
      <c r="J23" s="46" t="s">
        <v>191</v>
      </c>
    </row>
    <row r="24" spans="1:10" s="10" customFormat="1" ht="44.25" customHeight="1" x14ac:dyDescent="0.2">
      <c r="A24" s="52">
        <v>14</v>
      </c>
      <c r="B24" s="38" t="s">
        <v>26</v>
      </c>
      <c r="C24" s="39" t="s">
        <v>69</v>
      </c>
      <c r="D24" s="41"/>
      <c r="E24" s="42">
        <f t="shared" si="0"/>
        <v>2</v>
      </c>
      <c r="F24" s="42"/>
      <c r="G24" s="42"/>
      <c r="H24" s="42">
        <f t="shared" si="1"/>
        <v>2</v>
      </c>
      <c r="I24" s="19" t="s">
        <v>195</v>
      </c>
      <c r="J24" s="54" t="s">
        <v>196</v>
      </c>
    </row>
    <row r="25" spans="1:10" s="10" customFormat="1" ht="127.5" x14ac:dyDescent="0.2">
      <c r="A25" s="52">
        <v>15</v>
      </c>
      <c r="B25" s="38" t="s">
        <v>27</v>
      </c>
      <c r="C25" s="39" t="s">
        <v>69</v>
      </c>
      <c r="D25" s="41"/>
      <c r="E25" s="42">
        <f t="shared" si="0"/>
        <v>2</v>
      </c>
      <c r="F25" s="42"/>
      <c r="G25" s="42">
        <v>0.5</v>
      </c>
      <c r="H25" s="42">
        <f t="shared" si="1"/>
        <v>1</v>
      </c>
      <c r="I25" s="19" t="s">
        <v>204</v>
      </c>
      <c r="J25" s="46" t="s">
        <v>207</v>
      </c>
    </row>
    <row r="26" spans="1:10" s="10" customFormat="1" ht="38.25" x14ac:dyDescent="0.2">
      <c r="A26" s="52">
        <v>16</v>
      </c>
      <c r="B26" s="38" t="s">
        <v>28</v>
      </c>
      <c r="C26" s="39" t="s">
        <v>70</v>
      </c>
      <c r="D26" s="41"/>
      <c r="E26" s="42">
        <f t="shared" si="0"/>
        <v>1</v>
      </c>
      <c r="F26" s="42"/>
      <c r="G26" s="42"/>
      <c r="H26" s="42">
        <f t="shared" si="1"/>
        <v>1</v>
      </c>
      <c r="I26" s="19" t="s">
        <v>210</v>
      </c>
      <c r="J26" s="46" t="s">
        <v>340</v>
      </c>
    </row>
    <row r="27" spans="1:10" s="10" customFormat="1" ht="51" x14ac:dyDescent="0.2">
      <c r="A27" s="52">
        <v>17</v>
      </c>
      <c r="B27" s="38" t="s">
        <v>29</v>
      </c>
      <c r="C27" s="39" t="s">
        <v>69</v>
      </c>
      <c r="D27" s="41"/>
      <c r="E27" s="42">
        <f t="shared" si="0"/>
        <v>2</v>
      </c>
      <c r="F27" s="42"/>
      <c r="G27" s="42"/>
      <c r="H27" s="42">
        <f t="shared" si="1"/>
        <v>2</v>
      </c>
      <c r="I27" s="19" t="s">
        <v>215</v>
      </c>
      <c r="J27" s="46" t="s">
        <v>216</v>
      </c>
    </row>
    <row r="28" spans="1:10" s="55" customFormat="1" ht="25.5" x14ac:dyDescent="0.2">
      <c r="A28" s="93">
        <v>18</v>
      </c>
      <c r="B28" s="94" t="s">
        <v>30</v>
      </c>
      <c r="C28" s="39" t="s">
        <v>68</v>
      </c>
      <c r="D28" s="95"/>
      <c r="E28" s="96">
        <f t="shared" si="0"/>
        <v>3</v>
      </c>
      <c r="F28" s="96"/>
      <c r="G28" s="96"/>
      <c r="H28" s="96">
        <f t="shared" si="1"/>
        <v>3</v>
      </c>
      <c r="I28" s="19" t="s">
        <v>223</v>
      </c>
      <c r="J28" s="97"/>
    </row>
    <row r="29" spans="1:10" s="10" customFormat="1" ht="25.5" x14ac:dyDescent="0.2">
      <c r="A29" s="52">
        <v>19</v>
      </c>
      <c r="B29" s="38" t="s">
        <v>31</v>
      </c>
      <c r="C29" s="39" t="s">
        <v>68</v>
      </c>
      <c r="D29" s="41"/>
      <c r="E29" s="42">
        <f t="shared" si="0"/>
        <v>3</v>
      </c>
      <c r="F29" s="42"/>
      <c r="G29" s="42"/>
      <c r="H29" s="42">
        <f t="shared" si="1"/>
        <v>3</v>
      </c>
      <c r="I29" s="19" t="s">
        <v>227</v>
      </c>
      <c r="J29" s="46"/>
    </row>
    <row r="30" spans="1:10" s="10" customFormat="1" ht="25.5" x14ac:dyDescent="0.2">
      <c r="A30" s="52">
        <v>20</v>
      </c>
      <c r="B30" s="38" t="s">
        <v>32</v>
      </c>
      <c r="C30" s="39" t="s">
        <v>71</v>
      </c>
      <c r="D30" s="89"/>
      <c r="E30" s="42">
        <f t="shared" si="0"/>
        <v>0</v>
      </c>
      <c r="F30" s="42"/>
      <c r="G30" s="42"/>
      <c r="H30" s="42">
        <f t="shared" si="1"/>
        <v>0</v>
      </c>
      <c r="I30" s="19" t="s">
        <v>235</v>
      </c>
      <c r="J30" s="46" t="s">
        <v>237</v>
      </c>
    </row>
    <row r="31" spans="1:10" s="10" customFormat="1" ht="89.25" x14ac:dyDescent="0.2">
      <c r="A31" s="52">
        <v>21</v>
      </c>
      <c r="B31" s="38" t="s">
        <v>33</v>
      </c>
      <c r="C31" s="39" t="s">
        <v>70</v>
      </c>
      <c r="D31" s="41"/>
      <c r="E31" s="42">
        <f t="shared" si="0"/>
        <v>1</v>
      </c>
      <c r="F31" s="42"/>
      <c r="G31" s="42"/>
      <c r="H31" s="42">
        <f t="shared" si="1"/>
        <v>1</v>
      </c>
      <c r="I31" s="19" t="s">
        <v>241</v>
      </c>
      <c r="J31" s="46" t="s">
        <v>243</v>
      </c>
    </row>
    <row r="32" spans="1:10" s="10" customFormat="1" ht="25.5" x14ac:dyDescent="0.2">
      <c r="A32" s="52">
        <v>22</v>
      </c>
      <c r="B32" s="38" t="s">
        <v>34</v>
      </c>
      <c r="C32" s="39" t="s">
        <v>69</v>
      </c>
      <c r="D32" s="89"/>
      <c r="E32" s="42">
        <f t="shared" si="0"/>
        <v>2</v>
      </c>
      <c r="F32" s="42"/>
      <c r="G32" s="42"/>
      <c r="H32" s="42">
        <f t="shared" si="1"/>
        <v>2</v>
      </c>
      <c r="I32" s="19" t="s">
        <v>247</v>
      </c>
      <c r="J32" s="46" t="s">
        <v>248</v>
      </c>
    </row>
    <row r="33" spans="1:10" s="10" customFormat="1" ht="114.75" x14ac:dyDescent="0.2">
      <c r="A33" s="52">
        <v>23</v>
      </c>
      <c r="B33" s="38" t="s">
        <v>35</v>
      </c>
      <c r="C33" s="39" t="s">
        <v>70</v>
      </c>
      <c r="D33" s="41" t="s">
        <v>251</v>
      </c>
      <c r="E33" s="42">
        <f t="shared" si="0"/>
        <v>1</v>
      </c>
      <c r="F33" s="42">
        <v>0.5</v>
      </c>
      <c r="G33" s="42"/>
      <c r="H33" s="42">
        <f t="shared" si="1"/>
        <v>0.5</v>
      </c>
      <c r="I33" s="19" t="s">
        <v>250</v>
      </c>
      <c r="J33" s="46" t="s">
        <v>252</v>
      </c>
    </row>
    <row r="34" spans="1:10" s="10" customFormat="1" ht="25.5" x14ac:dyDescent="0.2">
      <c r="A34" s="52">
        <v>24</v>
      </c>
      <c r="B34" s="38" t="s">
        <v>36</v>
      </c>
      <c r="C34" s="39" t="s">
        <v>68</v>
      </c>
      <c r="D34" s="89"/>
      <c r="E34" s="42">
        <f t="shared" si="0"/>
        <v>3</v>
      </c>
      <c r="F34" s="42"/>
      <c r="G34" s="42"/>
      <c r="H34" s="42">
        <f t="shared" si="1"/>
        <v>3</v>
      </c>
      <c r="I34" s="19" t="s">
        <v>257</v>
      </c>
      <c r="J34" s="46"/>
    </row>
    <row r="35" spans="1:10" s="10" customFormat="1" ht="25.5" x14ac:dyDescent="0.2">
      <c r="A35" s="52">
        <v>25</v>
      </c>
      <c r="B35" s="38" t="s">
        <v>37</v>
      </c>
      <c r="C35" s="39" t="s">
        <v>68</v>
      </c>
      <c r="D35" s="89"/>
      <c r="E35" s="42">
        <f t="shared" si="0"/>
        <v>3</v>
      </c>
      <c r="F35" s="42"/>
      <c r="G35" s="42"/>
      <c r="H35" s="42">
        <f t="shared" si="1"/>
        <v>3</v>
      </c>
      <c r="I35" s="19" t="s">
        <v>262</v>
      </c>
      <c r="J35" s="46"/>
    </row>
    <row r="36" spans="1:10" s="10" customFormat="1" ht="64.5" customHeight="1" x14ac:dyDescent="0.2">
      <c r="A36" s="52">
        <v>26</v>
      </c>
      <c r="B36" s="38" t="s">
        <v>38</v>
      </c>
      <c r="C36" s="39" t="s">
        <v>68</v>
      </c>
      <c r="D36" s="41"/>
      <c r="E36" s="42">
        <f t="shared" si="0"/>
        <v>3</v>
      </c>
      <c r="F36" s="42"/>
      <c r="G36" s="42">
        <v>0.5</v>
      </c>
      <c r="H36" s="42">
        <f t="shared" si="1"/>
        <v>1.5</v>
      </c>
      <c r="I36" s="19" t="s">
        <v>265</v>
      </c>
      <c r="J36" s="46" t="s">
        <v>266</v>
      </c>
    </row>
    <row r="37" spans="1:10" s="10" customFormat="1" ht="25.5" x14ac:dyDescent="0.2">
      <c r="A37" s="52">
        <v>27</v>
      </c>
      <c r="B37" s="38" t="s">
        <v>39</v>
      </c>
      <c r="C37" s="39" t="s">
        <v>68</v>
      </c>
      <c r="D37" s="41"/>
      <c r="E37" s="42">
        <f t="shared" si="0"/>
        <v>3</v>
      </c>
      <c r="F37" s="42"/>
      <c r="G37" s="42"/>
      <c r="H37" s="42">
        <f t="shared" si="1"/>
        <v>3</v>
      </c>
      <c r="I37" s="19" t="s">
        <v>272</v>
      </c>
      <c r="J37" s="46"/>
    </row>
    <row r="38" spans="1:10" s="10" customFormat="1" ht="25.5" x14ac:dyDescent="0.2">
      <c r="A38" s="52">
        <v>28</v>
      </c>
      <c r="B38" s="38" t="s">
        <v>40</v>
      </c>
      <c r="C38" s="39" t="s">
        <v>68</v>
      </c>
      <c r="D38" s="41"/>
      <c r="E38" s="42">
        <f t="shared" si="0"/>
        <v>3</v>
      </c>
      <c r="F38" s="42"/>
      <c r="G38" s="42"/>
      <c r="H38" s="42">
        <f t="shared" si="1"/>
        <v>3</v>
      </c>
      <c r="I38" s="19" t="s">
        <v>275</v>
      </c>
      <c r="J38" s="46"/>
    </row>
    <row r="39" spans="1:10" s="10" customFormat="1" ht="38.25" x14ac:dyDescent="0.2">
      <c r="A39" s="52">
        <v>29</v>
      </c>
      <c r="B39" s="38" t="s">
        <v>41</v>
      </c>
      <c r="C39" s="39" t="s">
        <v>68</v>
      </c>
      <c r="D39" s="41"/>
      <c r="E39" s="42">
        <f t="shared" si="0"/>
        <v>3</v>
      </c>
      <c r="F39" s="42"/>
      <c r="G39" s="42"/>
      <c r="H39" s="42">
        <f t="shared" si="1"/>
        <v>3</v>
      </c>
      <c r="I39" s="19" t="s">
        <v>282</v>
      </c>
      <c r="J39" s="46"/>
    </row>
    <row r="40" spans="1:10" s="55" customFormat="1" ht="38.25" x14ac:dyDescent="0.2">
      <c r="A40" s="44">
        <v>30</v>
      </c>
      <c r="B40" s="38" t="s">
        <v>42</v>
      </c>
      <c r="C40" s="39" t="s">
        <v>69</v>
      </c>
      <c r="D40" s="41"/>
      <c r="E40" s="42">
        <f t="shared" si="0"/>
        <v>2</v>
      </c>
      <c r="F40" s="42"/>
      <c r="G40" s="42"/>
      <c r="H40" s="42">
        <f t="shared" si="1"/>
        <v>2</v>
      </c>
      <c r="I40" s="19" t="s">
        <v>285</v>
      </c>
      <c r="J40" s="46" t="s">
        <v>286</v>
      </c>
    </row>
    <row r="41" spans="1:10" s="10" customFormat="1" ht="25.5" x14ac:dyDescent="0.2">
      <c r="A41" s="44">
        <v>31</v>
      </c>
      <c r="B41" s="38" t="s">
        <v>43</v>
      </c>
      <c r="C41" s="39" t="s">
        <v>68</v>
      </c>
      <c r="D41" s="41"/>
      <c r="E41" s="42">
        <f t="shared" si="0"/>
        <v>3</v>
      </c>
      <c r="F41" s="42"/>
      <c r="G41" s="42"/>
      <c r="H41" s="42">
        <f t="shared" si="1"/>
        <v>3</v>
      </c>
      <c r="I41" s="19" t="s">
        <v>290</v>
      </c>
      <c r="J41" s="46"/>
    </row>
    <row r="42" spans="1:10" s="10" customFormat="1" ht="25.5" x14ac:dyDescent="0.2">
      <c r="A42" s="44">
        <v>32</v>
      </c>
      <c r="B42" s="38" t="s">
        <v>44</v>
      </c>
      <c r="C42" s="39" t="s">
        <v>68</v>
      </c>
      <c r="D42" s="41"/>
      <c r="E42" s="42">
        <f t="shared" si="0"/>
        <v>3</v>
      </c>
      <c r="F42" s="42"/>
      <c r="G42" s="42"/>
      <c r="H42" s="42">
        <f t="shared" si="1"/>
        <v>3</v>
      </c>
      <c r="I42" s="19" t="s">
        <v>294</v>
      </c>
      <c r="J42" s="53"/>
    </row>
    <row r="43" spans="1:10" s="10" customFormat="1" ht="38.25" x14ac:dyDescent="0.2">
      <c r="A43" s="44">
        <v>33</v>
      </c>
      <c r="B43" s="38" t="s">
        <v>45</v>
      </c>
      <c r="C43" s="39" t="s">
        <v>68</v>
      </c>
      <c r="D43" s="41"/>
      <c r="E43" s="42">
        <f t="shared" si="0"/>
        <v>3</v>
      </c>
      <c r="F43" s="42"/>
      <c r="G43" s="42"/>
      <c r="H43" s="42">
        <f t="shared" si="1"/>
        <v>3</v>
      </c>
      <c r="I43" s="19" t="s">
        <v>298</v>
      </c>
      <c r="J43" s="46"/>
    </row>
    <row r="44" spans="1:10" s="10" customFormat="1" ht="25.5" x14ac:dyDescent="0.2">
      <c r="A44" s="44">
        <v>34</v>
      </c>
      <c r="B44" s="38" t="s">
        <v>46</v>
      </c>
      <c r="C44" s="39" t="s">
        <v>68</v>
      </c>
      <c r="D44" s="41"/>
      <c r="E44" s="42">
        <f t="shared" si="0"/>
        <v>3</v>
      </c>
      <c r="F44" s="42"/>
      <c r="G44" s="42"/>
      <c r="H44" s="42">
        <f t="shared" si="1"/>
        <v>3</v>
      </c>
      <c r="I44" s="19" t="s">
        <v>304</v>
      </c>
      <c r="J44" s="53"/>
    </row>
    <row r="45" spans="1:10" s="10" customFormat="1" ht="38.25" x14ac:dyDescent="0.2">
      <c r="A45" s="44">
        <v>35</v>
      </c>
      <c r="B45" s="38" t="s">
        <v>47</v>
      </c>
      <c r="C45" s="39" t="s">
        <v>71</v>
      </c>
      <c r="D45" s="41"/>
      <c r="E45" s="42">
        <f t="shared" si="0"/>
        <v>0</v>
      </c>
      <c r="F45" s="42"/>
      <c r="G45" s="42"/>
      <c r="H45" s="42">
        <f t="shared" si="1"/>
        <v>0</v>
      </c>
      <c r="I45" s="19" t="s">
        <v>307</v>
      </c>
      <c r="J45" s="46" t="s">
        <v>191</v>
      </c>
    </row>
    <row r="46" spans="1:10" s="55" customFormat="1" ht="25.5" x14ac:dyDescent="0.2">
      <c r="A46" s="52">
        <v>36</v>
      </c>
      <c r="B46" s="38" t="s">
        <v>48</v>
      </c>
      <c r="C46" s="39" t="s">
        <v>68</v>
      </c>
      <c r="D46" s="44"/>
      <c r="E46" s="42">
        <f t="shared" si="0"/>
        <v>3</v>
      </c>
      <c r="F46" s="42"/>
      <c r="G46" s="42"/>
      <c r="H46" s="42">
        <f t="shared" si="1"/>
        <v>3</v>
      </c>
      <c r="I46" s="19" t="s">
        <v>311</v>
      </c>
      <c r="J46" s="46" t="s">
        <v>312</v>
      </c>
    </row>
    <row r="47" spans="1:10" s="10" customFormat="1" ht="63.75" x14ac:dyDescent="0.2">
      <c r="A47" s="52">
        <v>37</v>
      </c>
      <c r="B47" s="38" t="s">
        <v>49</v>
      </c>
      <c r="C47" s="39" t="s">
        <v>71</v>
      </c>
      <c r="D47" s="89"/>
      <c r="E47" s="42">
        <f t="shared" si="0"/>
        <v>0</v>
      </c>
      <c r="F47" s="42"/>
      <c r="G47" s="42"/>
      <c r="H47" s="42">
        <f t="shared" si="1"/>
        <v>0</v>
      </c>
      <c r="I47" s="19" t="s">
        <v>316</v>
      </c>
      <c r="J47" s="54" t="s">
        <v>317</v>
      </c>
    </row>
    <row r="48" spans="1:10" s="10" customFormat="1" ht="51" x14ac:dyDescent="0.2">
      <c r="A48" s="52">
        <v>38</v>
      </c>
      <c r="B48" s="38" t="s">
        <v>50</v>
      </c>
      <c r="C48" s="39" t="s">
        <v>68</v>
      </c>
      <c r="D48" s="44"/>
      <c r="E48" s="42">
        <f t="shared" si="0"/>
        <v>3</v>
      </c>
      <c r="F48" s="42"/>
      <c r="G48" s="42"/>
      <c r="H48" s="42">
        <f t="shared" si="1"/>
        <v>3</v>
      </c>
      <c r="I48" s="19" t="s">
        <v>322</v>
      </c>
      <c r="J48" s="46"/>
    </row>
    <row r="49" spans="1:10" s="10" customFormat="1" ht="25.5" x14ac:dyDescent="0.2">
      <c r="A49" s="52">
        <v>39</v>
      </c>
      <c r="B49" s="38" t="s">
        <v>51</v>
      </c>
      <c r="C49" s="39" t="s">
        <v>68</v>
      </c>
      <c r="D49" s="41"/>
      <c r="E49" s="42">
        <f t="shared" si="0"/>
        <v>3</v>
      </c>
      <c r="F49" s="42"/>
      <c r="G49" s="42"/>
      <c r="H49" s="42">
        <f t="shared" si="1"/>
        <v>3</v>
      </c>
      <c r="I49" s="19" t="s">
        <v>327</v>
      </c>
      <c r="J49" s="46"/>
    </row>
    <row r="50" spans="1:10" s="10" customFormat="1" ht="38.25" x14ac:dyDescent="0.2">
      <c r="A50" s="52">
        <v>40</v>
      </c>
      <c r="B50" s="38" t="s">
        <v>52</v>
      </c>
      <c r="C50" s="39" t="s">
        <v>69</v>
      </c>
      <c r="D50" s="137"/>
      <c r="E50" s="42">
        <f t="shared" si="0"/>
        <v>2</v>
      </c>
      <c r="F50" s="42"/>
      <c r="G50" s="42"/>
      <c r="H50" s="42">
        <f t="shared" si="1"/>
        <v>2</v>
      </c>
      <c r="I50" s="19" t="s">
        <v>330</v>
      </c>
      <c r="J50" s="54" t="s">
        <v>331</v>
      </c>
    </row>
    <row r="51" spans="1:10" s="10" customFormat="1" ht="25.5" x14ac:dyDescent="0.2">
      <c r="A51" s="52">
        <v>41</v>
      </c>
      <c r="B51" s="38" t="s">
        <v>53</v>
      </c>
      <c r="C51" s="39" t="s">
        <v>68</v>
      </c>
      <c r="D51" s="139"/>
      <c r="E51" s="42">
        <f t="shared" si="0"/>
        <v>3</v>
      </c>
      <c r="F51" s="42"/>
      <c r="G51" s="42"/>
      <c r="H51" s="42">
        <f>E51*(1-F51)*(1-G51)</f>
        <v>3</v>
      </c>
      <c r="I51" s="19" t="s">
        <v>338</v>
      </c>
      <c r="J51" s="97"/>
    </row>
    <row r="52" spans="1:10" ht="13.5" customHeight="1" x14ac:dyDescent="0.2">
      <c r="C52" s="60"/>
      <c r="D52" s="60"/>
      <c r="E52" s="60"/>
      <c r="F52" s="60"/>
      <c r="G52" s="60"/>
      <c r="I52" s="61"/>
      <c r="J52" s="99"/>
    </row>
    <row r="53" spans="1:10" x14ac:dyDescent="0.2">
      <c r="C53" s="60"/>
      <c r="D53" s="60"/>
      <c r="E53" s="60"/>
      <c r="F53" s="60"/>
      <c r="G53" s="60"/>
      <c r="I53" s="61"/>
      <c r="J53" s="2"/>
    </row>
    <row r="54" spans="1:10" x14ac:dyDescent="0.2">
      <c r="I54" s="61"/>
      <c r="J54" s="2"/>
    </row>
    <row r="55" spans="1:10" x14ac:dyDescent="0.2">
      <c r="A55" s="100"/>
      <c r="B55" s="65"/>
      <c r="C55" s="66"/>
      <c r="D55" s="66"/>
      <c r="E55" s="66"/>
      <c r="F55" s="66"/>
      <c r="G55" s="66"/>
      <c r="I55" s="61"/>
      <c r="J55" s="2"/>
    </row>
    <row r="56" spans="1:10" x14ac:dyDescent="0.2">
      <c r="I56" s="61"/>
    </row>
    <row r="57" spans="1:10" x14ac:dyDescent="0.2">
      <c r="I57" s="61"/>
    </row>
    <row r="58" spans="1:10" x14ac:dyDescent="0.2">
      <c r="I58" s="61"/>
    </row>
    <row r="59" spans="1:10" x14ac:dyDescent="0.2">
      <c r="I59" s="61"/>
    </row>
    <row r="60" spans="1:10" x14ac:dyDescent="0.2">
      <c r="I60" s="61"/>
    </row>
    <row r="61" spans="1:10" x14ac:dyDescent="0.2">
      <c r="I61" s="61"/>
    </row>
    <row r="62" spans="1:10" x14ac:dyDescent="0.2">
      <c r="A62" s="100"/>
      <c r="B62" s="65"/>
      <c r="C62" s="66"/>
      <c r="D62" s="66"/>
      <c r="E62" s="66"/>
      <c r="F62" s="66"/>
      <c r="G62" s="66"/>
      <c r="I62" s="61"/>
    </row>
    <row r="66" spans="1:7" x14ac:dyDescent="0.2">
      <c r="A66" s="100"/>
      <c r="B66" s="65"/>
      <c r="C66" s="66"/>
      <c r="D66" s="66"/>
      <c r="E66" s="66"/>
      <c r="F66" s="66"/>
      <c r="G66" s="66"/>
    </row>
    <row r="69" spans="1:7" x14ac:dyDescent="0.2">
      <c r="A69" s="100"/>
      <c r="B69" s="65"/>
      <c r="C69" s="66"/>
      <c r="D69" s="66"/>
      <c r="E69" s="66"/>
      <c r="F69" s="66"/>
      <c r="G69" s="66"/>
    </row>
    <row r="73" spans="1:7" x14ac:dyDescent="0.2">
      <c r="A73" s="100"/>
      <c r="B73" s="65"/>
      <c r="C73" s="66"/>
      <c r="D73" s="66"/>
      <c r="E73" s="66"/>
      <c r="F73" s="66"/>
      <c r="G73" s="66"/>
    </row>
    <row r="76" spans="1:7" x14ac:dyDescent="0.2">
      <c r="A76" s="100"/>
      <c r="B76" s="65"/>
      <c r="C76" s="66"/>
      <c r="D76" s="66"/>
      <c r="E76" s="66"/>
      <c r="F76" s="66"/>
      <c r="G76" s="66"/>
    </row>
    <row r="80" spans="1:7" x14ac:dyDescent="0.2">
      <c r="A80" s="100"/>
      <c r="B80" s="65"/>
      <c r="C80" s="66"/>
      <c r="D80" s="66"/>
      <c r="E80" s="66"/>
      <c r="F80" s="66"/>
      <c r="G80" s="66"/>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0:C13 C15:C51">
      <formula1>$C$5:$C$8</formula1>
    </dataValidation>
    <dataValidation type="list" allowBlank="1" showInputMessage="1" showErrorMessage="1" sqref="F10:F13 G9:G13 F15:G51">
      <formula1>Формат</formula1>
    </dataValidation>
    <dataValidation type="list" allowBlank="1" showInputMessage="1" showErrorMessage="1" sqref="D51">
      <formula1>$C$5:$C$6</formula1>
    </dataValidation>
  </dataValidations>
  <hyperlinks>
    <hyperlink ref="I10" r:id="rId1"/>
    <hyperlink ref="I11" r:id="rId2"/>
    <hyperlink ref="I15" r:id="rId3"/>
    <hyperlink ref="I17" r:id="rId4"/>
    <hyperlink ref="I19" r:id="rId5"/>
    <hyperlink ref="I22" r:id="rId6"/>
    <hyperlink ref="I24" r:id="rId7"/>
    <hyperlink ref="I25" r:id="rId8"/>
    <hyperlink ref="I27" r:id="rId9"/>
    <hyperlink ref="I26" r:id="rId10"/>
    <hyperlink ref="I28" r:id="rId11"/>
    <hyperlink ref="I29" r:id="rId12"/>
    <hyperlink ref="I30" r:id="rId13"/>
    <hyperlink ref="I31" r:id="rId14"/>
    <hyperlink ref="I32" r:id="rId15"/>
    <hyperlink ref="I35" r:id="rId16"/>
    <hyperlink ref="I36" r:id="rId17"/>
    <hyperlink ref="I37" r:id="rId18"/>
    <hyperlink ref="I40" r:id="rId19"/>
    <hyperlink ref="I48" r:id="rId20"/>
    <hyperlink ref="I49" r:id="rId21"/>
    <hyperlink ref="I50" r:id="rId22"/>
  </hyperlinks>
  <pageMargins left="0.31496062992125984" right="0.31496062992125984" top="0.35433070866141736" bottom="0.35433070866141736" header="0.11811023622047245" footer="0.11811023622047245"/>
  <pageSetup paperSize="9" scale="53" fitToHeight="0" orientation="landscape" r:id="rId23"/>
  <rowBreaks count="1" manualBreakCount="1">
    <brk id="2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view="pageBreakPreview" zoomScale="90" zoomScaleNormal="100" zoomScaleSheetLayoutView="90" workbookViewId="0">
      <pane ySplit="6" topLeftCell="A7" activePane="bottomLeft" state="frozenSplit"/>
      <selection activeCell="L37" sqref="L37"/>
      <selection pane="bottomLeft" activeCell="L3" sqref="L3"/>
    </sheetView>
  </sheetViews>
  <sheetFormatPr defaultRowHeight="12.75" x14ac:dyDescent="0.2"/>
  <cols>
    <col min="1" max="1" width="4.28515625" style="98" customWidth="1"/>
    <col min="2" max="2" width="22.7109375" style="1" customWidth="1"/>
    <col min="3" max="3" width="58" style="1" customWidth="1"/>
    <col min="4" max="4" width="24.85546875" style="1" customWidth="1"/>
    <col min="5" max="5" width="21.5703125" style="63" customWidth="1"/>
    <col min="6" max="6" width="12.85546875" style="63" customWidth="1"/>
    <col min="7" max="7" width="10.85546875" style="63" customWidth="1"/>
    <col min="8" max="8" width="9.85546875" style="63" customWidth="1"/>
    <col min="9" max="9" width="36.140625" style="63" customWidth="1"/>
    <col min="10" max="10" width="62.7109375" style="63" customWidth="1"/>
    <col min="11" max="11" width="9.140625" style="1"/>
    <col min="12" max="12" width="40" style="102" customWidth="1"/>
    <col min="13" max="16384" width="9.140625" style="1"/>
  </cols>
  <sheetData>
    <row r="1" spans="1:12" ht="20.25" customHeight="1" x14ac:dyDescent="0.2">
      <c r="A1" s="87" t="s">
        <v>108</v>
      </c>
      <c r="B1" s="101"/>
      <c r="C1" s="101"/>
      <c r="D1" s="101"/>
      <c r="E1" s="101"/>
      <c r="F1" s="101"/>
      <c r="G1" s="101"/>
      <c r="H1" s="101"/>
      <c r="I1" s="1"/>
      <c r="J1" s="101"/>
      <c r="K1" s="102"/>
      <c r="L1" s="1"/>
    </row>
    <row r="2" spans="1:12" ht="15" customHeight="1" x14ac:dyDescent="0.2">
      <c r="A2" s="88" t="s">
        <v>91</v>
      </c>
      <c r="B2" s="88"/>
      <c r="C2" s="12"/>
      <c r="D2" s="12"/>
      <c r="E2" s="12"/>
      <c r="F2" s="12"/>
      <c r="G2" s="12"/>
      <c r="H2" s="12"/>
      <c r="I2" s="12"/>
      <c r="J2" s="12"/>
      <c r="K2" s="102"/>
      <c r="L2" s="1"/>
    </row>
    <row r="3" spans="1:12" ht="71.25" customHeight="1" x14ac:dyDescent="0.2">
      <c r="A3" s="170"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70"/>
      <c r="C3" s="170"/>
      <c r="D3" s="170"/>
      <c r="E3" s="170"/>
      <c r="F3" s="170"/>
      <c r="G3" s="170"/>
      <c r="H3" s="170"/>
      <c r="I3" s="170"/>
      <c r="J3" s="170"/>
      <c r="K3" s="102"/>
      <c r="L3" s="1"/>
    </row>
    <row r="4" spans="1:12" ht="58.5" customHeight="1" x14ac:dyDescent="0.2">
      <c r="A4" s="171" t="s">
        <v>56</v>
      </c>
      <c r="B4" s="6" t="s">
        <v>109</v>
      </c>
      <c r="C4" s="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71" t="s">
        <v>93</v>
      </c>
      <c r="E4" s="171" t="s">
        <v>110</v>
      </c>
      <c r="F4" s="171"/>
      <c r="G4" s="171"/>
      <c r="H4" s="171"/>
      <c r="I4" s="171" t="s">
        <v>95</v>
      </c>
      <c r="J4" s="171" t="s">
        <v>96</v>
      </c>
      <c r="L4" s="103"/>
    </row>
    <row r="5" spans="1:12" s="29" customFormat="1" ht="66" customHeight="1" x14ac:dyDescent="0.2">
      <c r="A5" s="171"/>
      <c r="B5" s="171" t="s">
        <v>97</v>
      </c>
      <c r="C5" s="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71"/>
      <c r="E5" s="168" t="s">
        <v>99</v>
      </c>
      <c r="F5" s="169" t="s">
        <v>100</v>
      </c>
      <c r="G5" s="169"/>
      <c r="H5" s="168" t="s">
        <v>101</v>
      </c>
      <c r="I5" s="171"/>
      <c r="J5" s="171"/>
      <c r="L5" s="104"/>
    </row>
    <row r="6" spans="1:12" s="29" customFormat="1" ht="27.75" customHeight="1" x14ac:dyDescent="0.2">
      <c r="A6" s="171"/>
      <c r="B6" s="171"/>
      <c r="C6" s="8" t="str">
        <f>'Методика IV этап'!B21</f>
        <v>Не опубликовано, или публичные слушания не проводились, или не отвечает требованиям</v>
      </c>
      <c r="D6" s="171"/>
      <c r="E6" s="168"/>
      <c r="F6" s="8" t="s">
        <v>103</v>
      </c>
      <c r="G6" s="8" t="s">
        <v>104</v>
      </c>
      <c r="H6" s="168"/>
      <c r="I6" s="171"/>
      <c r="J6" s="171"/>
      <c r="L6" s="104"/>
    </row>
    <row r="7" spans="1:12" s="108" customFormat="1" x14ac:dyDescent="0.2">
      <c r="A7" s="30"/>
      <c r="B7" s="31" t="s">
        <v>105</v>
      </c>
      <c r="C7" s="105"/>
      <c r="D7" s="49"/>
      <c r="E7" s="106"/>
      <c r="F7" s="106"/>
      <c r="G7" s="106"/>
      <c r="H7" s="106"/>
      <c r="I7" s="107"/>
      <c r="J7" s="107"/>
      <c r="L7" s="109"/>
    </row>
    <row r="8" spans="1:12" s="10" customFormat="1" ht="51" x14ac:dyDescent="0.2">
      <c r="A8" s="37">
        <v>1</v>
      </c>
      <c r="B8" s="38" t="s">
        <v>12</v>
      </c>
      <c r="C8" s="46" t="s">
        <v>77</v>
      </c>
      <c r="D8" s="110"/>
      <c r="E8" s="42">
        <f>IF(C8=$C$5,1,0)</f>
        <v>1</v>
      </c>
      <c r="F8" s="42"/>
      <c r="G8" s="42"/>
      <c r="H8" s="42">
        <f>E8*(1-F8)*(1-G8)</f>
        <v>1</v>
      </c>
      <c r="I8" s="20" t="s">
        <v>122</v>
      </c>
      <c r="J8" s="111"/>
    </row>
    <row r="9" spans="1:12" s="10" customFormat="1" ht="51" x14ac:dyDescent="0.2">
      <c r="A9" s="37">
        <v>2</v>
      </c>
      <c r="B9" s="38" t="s">
        <v>13</v>
      </c>
      <c r="C9" s="46" t="s">
        <v>77</v>
      </c>
      <c r="D9" s="41"/>
      <c r="E9" s="42">
        <f>IF(C9=$C$5,1,0)</f>
        <v>1</v>
      </c>
      <c r="F9" s="42"/>
      <c r="G9" s="42"/>
      <c r="H9" s="42">
        <f t="shared" ref="H9:H49" si="0">E9*(1-F9)*(1-G9)</f>
        <v>1</v>
      </c>
      <c r="I9" s="20" t="s">
        <v>143</v>
      </c>
      <c r="J9" s="54"/>
    </row>
    <row r="10" spans="1:12" s="10" customFormat="1" ht="51" x14ac:dyDescent="0.2">
      <c r="A10" s="37">
        <v>3</v>
      </c>
      <c r="B10" s="38" t="s">
        <v>14</v>
      </c>
      <c r="C10" s="46" t="s">
        <v>77</v>
      </c>
      <c r="D10" s="40"/>
      <c r="E10" s="42">
        <f>IF(C10=$C$5,1,0)</f>
        <v>1</v>
      </c>
      <c r="F10" s="42"/>
      <c r="G10" s="42"/>
      <c r="H10" s="42">
        <f t="shared" si="0"/>
        <v>1</v>
      </c>
      <c r="I10" s="20" t="s">
        <v>128</v>
      </c>
      <c r="J10" s="54"/>
    </row>
    <row r="11" spans="1:12" s="10" customFormat="1" ht="38.25" x14ac:dyDescent="0.2">
      <c r="A11" s="37">
        <v>4</v>
      </c>
      <c r="B11" s="38" t="s">
        <v>15</v>
      </c>
      <c r="C11" s="46" t="s">
        <v>78</v>
      </c>
      <c r="D11" s="45"/>
      <c r="E11" s="42">
        <f>IF(C11=$C$5,1,0)</f>
        <v>0</v>
      </c>
      <c r="F11" s="42"/>
      <c r="G11" s="42"/>
      <c r="H11" s="42">
        <f t="shared" si="0"/>
        <v>0</v>
      </c>
      <c r="I11" s="20" t="s">
        <v>137</v>
      </c>
      <c r="J11" s="54" t="s">
        <v>136</v>
      </c>
    </row>
    <row r="12" spans="1:12" s="108" customFormat="1" x14ac:dyDescent="0.2">
      <c r="A12" s="112"/>
      <c r="B12" s="31" t="s">
        <v>16</v>
      </c>
      <c r="C12" s="113"/>
      <c r="D12" s="114"/>
      <c r="E12" s="115"/>
      <c r="F12" s="116"/>
      <c r="G12" s="116"/>
      <c r="H12" s="117"/>
      <c r="I12" s="118"/>
      <c r="J12" s="118"/>
      <c r="L12" s="109"/>
    </row>
    <row r="13" spans="1:12" s="119" customFormat="1" ht="51" x14ac:dyDescent="0.2">
      <c r="A13" s="37">
        <v>5</v>
      </c>
      <c r="B13" s="38" t="s">
        <v>17</v>
      </c>
      <c r="C13" s="46" t="s">
        <v>77</v>
      </c>
      <c r="D13" s="47"/>
      <c r="E13" s="42">
        <f>IF(C13=$C$5,1,0)</f>
        <v>1</v>
      </c>
      <c r="F13" s="42"/>
      <c r="G13" s="42"/>
      <c r="H13" s="42">
        <f t="shared" si="0"/>
        <v>1</v>
      </c>
      <c r="I13" s="20" t="s">
        <v>157</v>
      </c>
      <c r="J13" s="54"/>
    </row>
    <row r="14" spans="1:12" s="119" customFormat="1" ht="51" x14ac:dyDescent="0.2">
      <c r="A14" s="37">
        <v>6</v>
      </c>
      <c r="B14" s="38" t="s">
        <v>18</v>
      </c>
      <c r="C14" s="46" t="s">
        <v>77</v>
      </c>
      <c r="D14" s="41"/>
      <c r="E14" s="42">
        <f t="shared" ref="E14:E49" si="1">IF(C14=$C$5,1,0)</f>
        <v>1</v>
      </c>
      <c r="F14" s="42"/>
      <c r="G14" s="42"/>
      <c r="H14" s="42">
        <f t="shared" si="0"/>
        <v>1</v>
      </c>
      <c r="I14" s="20" t="s">
        <v>156</v>
      </c>
      <c r="J14" s="54"/>
    </row>
    <row r="15" spans="1:12" s="119" customFormat="1" ht="51" customHeight="1" x14ac:dyDescent="0.2">
      <c r="A15" s="37">
        <v>7</v>
      </c>
      <c r="B15" s="38" t="s">
        <v>19</v>
      </c>
      <c r="C15" s="46" t="s">
        <v>77</v>
      </c>
      <c r="D15" s="41"/>
      <c r="E15" s="42">
        <f t="shared" si="1"/>
        <v>1</v>
      </c>
      <c r="F15" s="42"/>
      <c r="G15" s="42"/>
      <c r="H15" s="42">
        <f t="shared" si="0"/>
        <v>1</v>
      </c>
      <c r="I15" s="20" t="s">
        <v>163</v>
      </c>
      <c r="J15" s="46"/>
    </row>
    <row r="16" spans="1:12" s="119" customFormat="1" ht="51" x14ac:dyDescent="0.2">
      <c r="A16" s="37">
        <v>8</v>
      </c>
      <c r="B16" s="38" t="s">
        <v>20</v>
      </c>
      <c r="C16" s="46" t="s">
        <v>77</v>
      </c>
      <c r="D16" s="41"/>
      <c r="E16" s="42">
        <f t="shared" si="1"/>
        <v>1</v>
      </c>
      <c r="F16" s="42"/>
      <c r="G16" s="42"/>
      <c r="H16" s="42">
        <f t="shared" si="0"/>
        <v>1</v>
      </c>
      <c r="I16" s="20" t="s">
        <v>169</v>
      </c>
      <c r="J16" s="54"/>
    </row>
    <row r="17" spans="1:10" s="119" customFormat="1" ht="51" x14ac:dyDescent="0.2">
      <c r="A17" s="37">
        <v>9</v>
      </c>
      <c r="B17" s="38" t="s">
        <v>21</v>
      </c>
      <c r="C17" s="46" t="s">
        <v>77</v>
      </c>
      <c r="D17" s="41"/>
      <c r="E17" s="42">
        <f t="shared" si="1"/>
        <v>1</v>
      </c>
      <c r="F17" s="42"/>
      <c r="G17" s="42"/>
      <c r="H17" s="42">
        <f t="shared" si="0"/>
        <v>1</v>
      </c>
      <c r="I17" s="20" t="s">
        <v>341</v>
      </c>
      <c r="J17" s="120"/>
    </row>
    <row r="18" spans="1:10" s="119" customFormat="1" ht="51" x14ac:dyDescent="0.2">
      <c r="A18" s="37">
        <v>10</v>
      </c>
      <c r="B18" s="38" t="s">
        <v>22</v>
      </c>
      <c r="C18" s="46" t="s">
        <v>77</v>
      </c>
      <c r="D18" s="41"/>
      <c r="E18" s="42">
        <f t="shared" si="1"/>
        <v>1</v>
      </c>
      <c r="F18" s="42"/>
      <c r="G18" s="42"/>
      <c r="H18" s="42">
        <f t="shared" si="0"/>
        <v>1</v>
      </c>
      <c r="I18" s="20" t="s">
        <v>178</v>
      </c>
      <c r="J18" s="54"/>
    </row>
    <row r="19" spans="1:10" s="119" customFormat="1" ht="51" x14ac:dyDescent="0.2">
      <c r="A19" s="37">
        <v>11</v>
      </c>
      <c r="B19" s="38" t="s">
        <v>23</v>
      </c>
      <c r="C19" s="46" t="s">
        <v>78</v>
      </c>
      <c r="D19" s="41"/>
      <c r="E19" s="42">
        <f t="shared" si="1"/>
        <v>0</v>
      </c>
      <c r="F19" s="42"/>
      <c r="G19" s="42"/>
      <c r="H19" s="42">
        <f t="shared" si="0"/>
        <v>0</v>
      </c>
      <c r="I19" s="20" t="s">
        <v>181</v>
      </c>
      <c r="J19" s="54" t="s">
        <v>180</v>
      </c>
    </row>
    <row r="20" spans="1:10" s="119" customFormat="1" ht="51" x14ac:dyDescent="0.2">
      <c r="A20" s="37">
        <v>12</v>
      </c>
      <c r="B20" s="38" t="s">
        <v>24</v>
      </c>
      <c r="C20" s="46" t="s">
        <v>77</v>
      </c>
      <c r="D20" s="47"/>
      <c r="E20" s="42">
        <f t="shared" si="1"/>
        <v>1</v>
      </c>
      <c r="F20" s="42"/>
      <c r="G20" s="42"/>
      <c r="H20" s="42">
        <f t="shared" si="0"/>
        <v>1</v>
      </c>
      <c r="I20" s="20" t="s">
        <v>187</v>
      </c>
      <c r="J20" s="54"/>
    </row>
    <row r="21" spans="1:10" s="122" customFormat="1" ht="25.5" x14ac:dyDescent="0.2">
      <c r="A21" s="37">
        <v>13</v>
      </c>
      <c r="B21" s="38" t="s">
        <v>25</v>
      </c>
      <c r="C21" s="46" t="s">
        <v>78</v>
      </c>
      <c r="D21" s="47"/>
      <c r="E21" s="42">
        <f t="shared" si="1"/>
        <v>0</v>
      </c>
      <c r="F21" s="42"/>
      <c r="G21" s="42"/>
      <c r="H21" s="42">
        <f t="shared" si="0"/>
        <v>0</v>
      </c>
      <c r="I21" s="121"/>
      <c r="J21" s="46" t="s">
        <v>193</v>
      </c>
    </row>
    <row r="22" spans="1:10" s="55" customFormat="1" ht="51" x14ac:dyDescent="0.2">
      <c r="A22" s="93">
        <v>14</v>
      </c>
      <c r="B22" s="94" t="s">
        <v>26</v>
      </c>
      <c r="C22" s="97" t="s">
        <v>78</v>
      </c>
      <c r="D22" s="152"/>
      <c r="E22" s="96">
        <f t="shared" si="1"/>
        <v>0</v>
      </c>
      <c r="F22" s="96"/>
      <c r="G22" s="96"/>
      <c r="H22" s="96">
        <f t="shared" si="0"/>
        <v>0</v>
      </c>
      <c r="I22" s="153" t="s">
        <v>198</v>
      </c>
      <c r="J22" s="54" t="s">
        <v>199</v>
      </c>
    </row>
    <row r="23" spans="1:10" s="119" customFormat="1" ht="51" x14ac:dyDescent="0.2">
      <c r="A23" s="37">
        <v>15</v>
      </c>
      <c r="B23" s="38" t="s">
        <v>27</v>
      </c>
      <c r="C23" s="46" t="s">
        <v>77</v>
      </c>
      <c r="D23" s="41"/>
      <c r="E23" s="42">
        <f t="shared" si="1"/>
        <v>1</v>
      </c>
      <c r="F23" s="42"/>
      <c r="G23" s="42"/>
      <c r="H23" s="42">
        <f t="shared" si="0"/>
        <v>1</v>
      </c>
      <c r="I23" s="153" t="s">
        <v>205</v>
      </c>
      <c r="J23" s="46"/>
    </row>
    <row r="24" spans="1:10" s="119" customFormat="1" ht="51" x14ac:dyDescent="0.2">
      <c r="A24" s="37">
        <v>16</v>
      </c>
      <c r="B24" s="38" t="s">
        <v>28</v>
      </c>
      <c r="C24" s="46" t="s">
        <v>77</v>
      </c>
      <c r="D24" s="47"/>
      <c r="E24" s="42">
        <f t="shared" si="1"/>
        <v>1</v>
      </c>
      <c r="F24" s="42"/>
      <c r="G24" s="42"/>
      <c r="H24" s="42">
        <f t="shared" si="0"/>
        <v>1</v>
      </c>
      <c r="I24" s="153" t="s">
        <v>211</v>
      </c>
      <c r="J24" s="46"/>
    </row>
    <row r="25" spans="1:10" s="119" customFormat="1" ht="63.75" x14ac:dyDescent="0.2">
      <c r="A25" s="37">
        <v>17</v>
      </c>
      <c r="B25" s="38" t="s">
        <v>29</v>
      </c>
      <c r="C25" s="46" t="s">
        <v>78</v>
      </c>
      <c r="D25" s="41"/>
      <c r="E25" s="42">
        <f t="shared" si="1"/>
        <v>0</v>
      </c>
      <c r="F25" s="42"/>
      <c r="G25" s="42"/>
      <c r="H25" s="42">
        <f t="shared" si="0"/>
        <v>0</v>
      </c>
      <c r="I25" s="153" t="s">
        <v>217</v>
      </c>
      <c r="J25" s="46" t="s">
        <v>218</v>
      </c>
    </row>
    <row r="26" spans="1:10" s="119" customFormat="1" ht="51" x14ac:dyDescent="0.2">
      <c r="A26" s="37">
        <v>18</v>
      </c>
      <c r="B26" s="38" t="s">
        <v>30</v>
      </c>
      <c r="C26" s="46" t="s">
        <v>77</v>
      </c>
      <c r="D26" s="41"/>
      <c r="E26" s="42">
        <f t="shared" si="1"/>
        <v>1</v>
      </c>
      <c r="F26" s="42"/>
      <c r="G26" s="42"/>
      <c r="H26" s="42">
        <f t="shared" si="0"/>
        <v>1</v>
      </c>
      <c r="I26" s="153" t="s">
        <v>224</v>
      </c>
      <c r="J26" s="54"/>
    </row>
    <row r="27" spans="1:10" s="10" customFormat="1" ht="51" x14ac:dyDescent="0.2">
      <c r="A27" s="37">
        <v>19</v>
      </c>
      <c r="B27" s="38" t="s">
        <v>31</v>
      </c>
      <c r="C27" s="46" t="s">
        <v>77</v>
      </c>
      <c r="D27" s="44"/>
      <c r="E27" s="42">
        <f t="shared" si="1"/>
        <v>1</v>
      </c>
      <c r="F27" s="42"/>
      <c r="G27" s="42"/>
      <c r="H27" s="42">
        <f t="shared" si="0"/>
        <v>1</v>
      </c>
      <c r="I27" s="153" t="s">
        <v>228</v>
      </c>
      <c r="J27" s="46"/>
    </row>
    <row r="28" spans="1:10" s="10" customFormat="1" ht="25.5" x14ac:dyDescent="0.2">
      <c r="A28" s="37">
        <v>20</v>
      </c>
      <c r="B28" s="38" t="s">
        <v>32</v>
      </c>
      <c r="C28" s="46" t="s">
        <v>78</v>
      </c>
      <c r="D28" s="44"/>
      <c r="E28" s="42">
        <f t="shared" si="1"/>
        <v>0</v>
      </c>
      <c r="F28" s="42"/>
      <c r="G28" s="42"/>
      <c r="H28" s="42">
        <f t="shared" si="0"/>
        <v>0</v>
      </c>
      <c r="I28" s="153" t="s">
        <v>238</v>
      </c>
      <c r="J28" s="46" t="s">
        <v>239</v>
      </c>
    </row>
    <row r="29" spans="1:10" s="10" customFormat="1" ht="51" x14ac:dyDescent="0.2">
      <c r="A29" s="37">
        <v>21</v>
      </c>
      <c r="B29" s="38" t="s">
        <v>33</v>
      </c>
      <c r="C29" s="46" t="s">
        <v>77</v>
      </c>
      <c r="D29" s="41"/>
      <c r="E29" s="42">
        <f t="shared" si="1"/>
        <v>1</v>
      </c>
      <c r="F29" s="42"/>
      <c r="G29" s="42"/>
      <c r="H29" s="42">
        <f t="shared" si="0"/>
        <v>1</v>
      </c>
      <c r="I29" s="20" t="s">
        <v>241</v>
      </c>
      <c r="J29" s="54"/>
    </row>
    <row r="30" spans="1:10" s="10" customFormat="1" ht="76.5" x14ac:dyDescent="0.2">
      <c r="A30" s="37">
        <v>22</v>
      </c>
      <c r="B30" s="38" t="s">
        <v>34</v>
      </c>
      <c r="C30" s="46" t="s">
        <v>77</v>
      </c>
      <c r="D30" s="124" t="s">
        <v>245</v>
      </c>
      <c r="E30" s="42">
        <f t="shared" si="1"/>
        <v>1</v>
      </c>
      <c r="F30" s="42"/>
      <c r="G30" s="42"/>
      <c r="H30" s="42">
        <f t="shared" si="0"/>
        <v>1</v>
      </c>
      <c r="I30" s="20" t="s">
        <v>244</v>
      </c>
      <c r="J30" s="54" t="s">
        <v>246</v>
      </c>
    </row>
    <row r="31" spans="1:10" s="10" customFormat="1" ht="63.75" x14ac:dyDescent="0.2">
      <c r="A31" s="37">
        <v>23</v>
      </c>
      <c r="B31" s="38" t="s">
        <v>35</v>
      </c>
      <c r="C31" s="46" t="s">
        <v>78</v>
      </c>
      <c r="D31" s="41"/>
      <c r="E31" s="42">
        <f t="shared" si="1"/>
        <v>0</v>
      </c>
      <c r="F31" s="42"/>
      <c r="G31" s="42"/>
      <c r="H31" s="42">
        <f t="shared" si="0"/>
        <v>0</v>
      </c>
      <c r="I31" s="20" t="s">
        <v>253</v>
      </c>
      <c r="J31" s="54" t="s">
        <v>254</v>
      </c>
    </row>
    <row r="32" spans="1:10" s="10" customFormat="1" ht="51" x14ac:dyDescent="0.2">
      <c r="A32" s="37">
        <v>24</v>
      </c>
      <c r="B32" s="38" t="s">
        <v>36</v>
      </c>
      <c r="C32" s="46" t="s">
        <v>77</v>
      </c>
      <c r="D32" s="41"/>
      <c r="E32" s="42">
        <f t="shared" si="1"/>
        <v>1</v>
      </c>
      <c r="F32" s="42"/>
      <c r="G32" s="42"/>
      <c r="H32" s="42">
        <f t="shared" si="0"/>
        <v>1</v>
      </c>
      <c r="I32" s="20" t="s">
        <v>258</v>
      </c>
      <c r="J32" s="46"/>
    </row>
    <row r="33" spans="1:10" s="10" customFormat="1" ht="63.75" x14ac:dyDescent="0.2">
      <c r="A33" s="37">
        <v>25</v>
      </c>
      <c r="B33" s="38" t="s">
        <v>37</v>
      </c>
      <c r="C33" s="46" t="s">
        <v>77</v>
      </c>
      <c r="D33" s="41"/>
      <c r="E33" s="42">
        <f t="shared" si="1"/>
        <v>1</v>
      </c>
      <c r="F33" s="42"/>
      <c r="G33" s="42"/>
      <c r="H33" s="42">
        <f t="shared" si="0"/>
        <v>1</v>
      </c>
      <c r="I33" s="20" t="s">
        <v>263</v>
      </c>
      <c r="J33" s="54"/>
    </row>
    <row r="34" spans="1:10" s="10" customFormat="1" ht="51" x14ac:dyDescent="0.2">
      <c r="A34" s="37">
        <v>26</v>
      </c>
      <c r="B34" s="38" t="s">
        <v>38</v>
      </c>
      <c r="C34" s="46" t="s">
        <v>77</v>
      </c>
      <c r="D34" s="41"/>
      <c r="E34" s="42">
        <f t="shared" si="1"/>
        <v>1</v>
      </c>
      <c r="F34" s="42"/>
      <c r="G34" s="42"/>
      <c r="H34" s="42">
        <f t="shared" si="0"/>
        <v>1</v>
      </c>
      <c r="I34" s="20" t="s">
        <v>267</v>
      </c>
      <c r="J34" s="54"/>
    </row>
    <row r="35" spans="1:10" s="10" customFormat="1" ht="76.5" x14ac:dyDescent="0.2">
      <c r="A35" s="37">
        <v>27</v>
      </c>
      <c r="B35" s="38" t="s">
        <v>39</v>
      </c>
      <c r="C35" s="46" t="s">
        <v>77</v>
      </c>
      <c r="D35" s="41"/>
      <c r="E35" s="42">
        <f t="shared" si="1"/>
        <v>1</v>
      </c>
      <c r="F35" s="42"/>
      <c r="G35" s="42"/>
      <c r="H35" s="42">
        <f t="shared" si="0"/>
        <v>1</v>
      </c>
      <c r="I35" s="20" t="s">
        <v>271</v>
      </c>
      <c r="J35" s="54" t="s">
        <v>273</v>
      </c>
    </row>
    <row r="36" spans="1:10" s="10" customFormat="1" ht="89.25" x14ac:dyDescent="0.2">
      <c r="A36" s="37">
        <v>28</v>
      </c>
      <c r="B36" s="38" t="s">
        <v>40</v>
      </c>
      <c r="C36" s="46" t="s">
        <v>78</v>
      </c>
      <c r="D36" s="41" t="s">
        <v>277</v>
      </c>
      <c r="E36" s="42">
        <f t="shared" si="1"/>
        <v>0</v>
      </c>
      <c r="F36" s="42"/>
      <c r="G36" s="42"/>
      <c r="H36" s="42">
        <f t="shared" si="0"/>
        <v>0</v>
      </c>
      <c r="I36" s="20" t="s">
        <v>276</v>
      </c>
      <c r="J36" s="46" t="s">
        <v>278</v>
      </c>
    </row>
    <row r="37" spans="1:10" s="10" customFormat="1" ht="51" x14ac:dyDescent="0.2">
      <c r="A37" s="37">
        <v>29</v>
      </c>
      <c r="B37" s="38" t="s">
        <v>41</v>
      </c>
      <c r="C37" s="46" t="s">
        <v>77</v>
      </c>
      <c r="D37" s="41"/>
      <c r="E37" s="42">
        <f t="shared" si="1"/>
        <v>1</v>
      </c>
      <c r="F37" s="42"/>
      <c r="G37" s="42"/>
      <c r="H37" s="42">
        <f t="shared" si="0"/>
        <v>1</v>
      </c>
      <c r="I37" s="20" t="s">
        <v>283</v>
      </c>
      <c r="J37" s="46"/>
    </row>
    <row r="38" spans="1:10" s="10" customFormat="1" ht="51" x14ac:dyDescent="0.2">
      <c r="A38" s="58">
        <v>30</v>
      </c>
      <c r="B38" s="38" t="s">
        <v>42</v>
      </c>
      <c r="C38" s="46" t="s">
        <v>77</v>
      </c>
      <c r="D38" s="41"/>
      <c r="E38" s="42">
        <f t="shared" si="1"/>
        <v>1</v>
      </c>
      <c r="F38" s="42"/>
      <c r="G38" s="42"/>
      <c r="H38" s="42">
        <f t="shared" si="0"/>
        <v>1</v>
      </c>
      <c r="I38" s="20" t="s">
        <v>287</v>
      </c>
      <c r="J38" s="54"/>
    </row>
    <row r="39" spans="1:10" s="10" customFormat="1" ht="51" x14ac:dyDescent="0.2">
      <c r="A39" s="58">
        <v>31</v>
      </c>
      <c r="B39" s="38" t="s">
        <v>43</v>
      </c>
      <c r="C39" s="46" t="s">
        <v>77</v>
      </c>
      <c r="D39" s="41"/>
      <c r="E39" s="42">
        <f t="shared" si="1"/>
        <v>1</v>
      </c>
      <c r="F39" s="42"/>
      <c r="G39" s="42"/>
      <c r="H39" s="42">
        <f t="shared" si="0"/>
        <v>1</v>
      </c>
      <c r="I39" s="20" t="s">
        <v>291</v>
      </c>
      <c r="J39" s="46"/>
    </row>
    <row r="40" spans="1:10" s="10" customFormat="1" ht="51" x14ac:dyDescent="0.2">
      <c r="A40" s="58">
        <v>32</v>
      </c>
      <c r="B40" s="38" t="s">
        <v>44</v>
      </c>
      <c r="C40" s="46" t="s">
        <v>77</v>
      </c>
      <c r="D40" s="41"/>
      <c r="E40" s="42">
        <f t="shared" si="1"/>
        <v>1</v>
      </c>
      <c r="F40" s="42"/>
      <c r="G40" s="42"/>
      <c r="H40" s="42">
        <f t="shared" si="0"/>
        <v>1</v>
      </c>
      <c r="I40" s="20" t="s">
        <v>295</v>
      </c>
      <c r="J40" s="54"/>
    </row>
    <row r="41" spans="1:10" s="10" customFormat="1" ht="51" x14ac:dyDescent="0.2">
      <c r="A41" s="58">
        <v>33</v>
      </c>
      <c r="B41" s="38" t="s">
        <v>45</v>
      </c>
      <c r="C41" s="46" t="s">
        <v>77</v>
      </c>
      <c r="D41" s="41"/>
      <c r="E41" s="42">
        <f t="shared" si="1"/>
        <v>1</v>
      </c>
      <c r="F41" s="42"/>
      <c r="G41" s="42"/>
      <c r="H41" s="42">
        <f t="shared" si="0"/>
        <v>1</v>
      </c>
      <c r="I41" s="20" t="s">
        <v>299</v>
      </c>
      <c r="J41" s="54"/>
    </row>
    <row r="42" spans="1:10" s="10" customFormat="1" ht="51" x14ac:dyDescent="0.2">
      <c r="A42" s="58">
        <v>34</v>
      </c>
      <c r="B42" s="38" t="s">
        <v>46</v>
      </c>
      <c r="C42" s="46" t="s">
        <v>77</v>
      </c>
      <c r="D42" s="41"/>
      <c r="E42" s="42">
        <f t="shared" si="1"/>
        <v>1</v>
      </c>
      <c r="F42" s="42"/>
      <c r="G42" s="42"/>
      <c r="H42" s="42">
        <f t="shared" si="0"/>
        <v>1</v>
      </c>
      <c r="I42" s="20" t="s">
        <v>303</v>
      </c>
      <c r="J42" s="54"/>
    </row>
    <row r="43" spans="1:10" s="10" customFormat="1" ht="51" x14ac:dyDescent="0.2">
      <c r="A43" s="58">
        <v>35</v>
      </c>
      <c r="B43" s="38" t="s">
        <v>47</v>
      </c>
      <c r="C43" s="46" t="s">
        <v>77</v>
      </c>
      <c r="D43" s="41"/>
      <c r="E43" s="42">
        <f t="shared" si="1"/>
        <v>1</v>
      </c>
      <c r="F43" s="42"/>
      <c r="G43" s="42"/>
      <c r="H43" s="42">
        <f t="shared" si="0"/>
        <v>1</v>
      </c>
      <c r="I43" s="20" t="s">
        <v>308</v>
      </c>
      <c r="J43" s="54"/>
    </row>
    <row r="44" spans="1:10" s="10" customFormat="1" ht="51" x14ac:dyDescent="0.2">
      <c r="A44" s="37">
        <v>36</v>
      </c>
      <c r="B44" s="38" t="s">
        <v>48</v>
      </c>
      <c r="C44" s="46" t="s">
        <v>77</v>
      </c>
      <c r="D44" s="41"/>
      <c r="E44" s="42">
        <f t="shared" si="1"/>
        <v>1</v>
      </c>
      <c r="F44" s="42"/>
      <c r="G44" s="42"/>
      <c r="H44" s="42">
        <f t="shared" si="0"/>
        <v>1</v>
      </c>
      <c r="I44" s="20" t="s">
        <v>313</v>
      </c>
      <c r="J44" s="46"/>
    </row>
    <row r="45" spans="1:10" s="10" customFormat="1" ht="63.75" x14ac:dyDescent="0.2">
      <c r="A45" s="37">
        <v>37</v>
      </c>
      <c r="B45" s="38" t="s">
        <v>49</v>
      </c>
      <c r="C45" s="46" t="s">
        <v>77</v>
      </c>
      <c r="D45" s="41" t="s">
        <v>318</v>
      </c>
      <c r="E45" s="42">
        <f t="shared" si="1"/>
        <v>1</v>
      </c>
      <c r="F45" s="42"/>
      <c r="G45" s="42"/>
      <c r="H45" s="42">
        <f t="shared" si="0"/>
        <v>1</v>
      </c>
      <c r="I45" s="20" t="s">
        <v>315</v>
      </c>
      <c r="J45" s="54" t="s">
        <v>325</v>
      </c>
    </row>
    <row r="46" spans="1:10" s="10" customFormat="1" ht="76.5" x14ac:dyDescent="0.2">
      <c r="A46" s="37">
        <v>38</v>
      </c>
      <c r="B46" s="38" t="s">
        <v>50</v>
      </c>
      <c r="C46" s="46" t="s">
        <v>77</v>
      </c>
      <c r="D46" s="41" t="s">
        <v>324</v>
      </c>
      <c r="E46" s="42">
        <f t="shared" si="1"/>
        <v>1</v>
      </c>
      <c r="F46" s="42"/>
      <c r="G46" s="42"/>
      <c r="H46" s="42">
        <f t="shared" si="0"/>
        <v>1</v>
      </c>
      <c r="I46" s="20" t="s">
        <v>323</v>
      </c>
      <c r="J46" s="54" t="s">
        <v>325</v>
      </c>
    </row>
    <row r="47" spans="1:10" s="10" customFormat="1" ht="51" x14ac:dyDescent="0.2">
      <c r="A47" s="37">
        <v>39</v>
      </c>
      <c r="B47" s="38" t="s">
        <v>51</v>
      </c>
      <c r="C47" s="46" t="s">
        <v>77</v>
      </c>
      <c r="D47" s="41"/>
      <c r="E47" s="42">
        <f t="shared" si="1"/>
        <v>1</v>
      </c>
      <c r="F47" s="42"/>
      <c r="G47" s="42"/>
      <c r="H47" s="42">
        <f t="shared" si="0"/>
        <v>1</v>
      </c>
      <c r="I47" s="20" t="s">
        <v>328</v>
      </c>
      <c r="J47" s="46"/>
    </row>
    <row r="48" spans="1:10" s="10" customFormat="1" ht="51" x14ac:dyDescent="0.2">
      <c r="A48" s="37">
        <v>40</v>
      </c>
      <c r="B48" s="38" t="s">
        <v>52</v>
      </c>
      <c r="C48" s="46" t="s">
        <v>77</v>
      </c>
      <c r="D48" s="41"/>
      <c r="E48" s="42">
        <f t="shared" si="1"/>
        <v>1</v>
      </c>
      <c r="F48" s="42"/>
      <c r="G48" s="42"/>
      <c r="H48" s="42">
        <f t="shared" si="0"/>
        <v>1</v>
      </c>
      <c r="I48" s="20" t="s">
        <v>332</v>
      </c>
      <c r="J48" s="11"/>
    </row>
    <row r="49" spans="1:10" s="10" customFormat="1" ht="51" x14ac:dyDescent="0.2">
      <c r="A49" s="37">
        <v>41</v>
      </c>
      <c r="B49" s="38" t="s">
        <v>53</v>
      </c>
      <c r="C49" s="46" t="s">
        <v>77</v>
      </c>
      <c r="D49" s="41"/>
      <c r="E49" s="42">
        <f t="shared" si="1"/>
        <v>1</v>
      </c>
      <c r="F49" s="42"/>
      <c r="G49" s="42"/>
      <c r="H49" s="42">
        <f t="shared" si="0"/>
        <v>1</v>
      </c>
      <c r="I49" s="20" t="s">
        <v>339</v>
      </c>
      <c r="J49" s="56"/>
    </row>
    <row r="50" spans="1:10" x14ac:dyDescent="0.2">
      <c r="I50" s="140"/>
      <c r="J50" s="12"/>
    </row>
    <row r="51" spans="1:10" x14ac:dyDescent="0.2">
      <c r="I51" s="12"/>
    </row>
    <row r="52" spans="1:10" x14ac:dyDescent="0.2">
      <c r="A52" s="100"/>
      <c r="B52" s="65"/>
      <c r="C52" s="65"/>
      <c r="D52" s="65"/>
      <c r="E52" s="66"/>
      <c r="F52" s="66"/>
      <c r="G52" s="66"/>
      <c r="H52" s="66"/>
      <c r="I52" s="125"/>
      <c r="J52" s="66"/>
    </row>
    <row r="56" spans="1:10" x14ac:dyDescent="0.2">
      <c r="A56" s="100"/>
      <c r="B56" s="65"/>
      <c r="C56" s="65"/>
      <c r="D56" s="65"/>
      <c r="E56" s="66"/>
      <c r="F56" s="66"/>
      <c r="G56" s="66"/>
      <c r="H56" s="66"/>
      <c r="I56" s="66"/>
      <c r="J56" s="66"/>
    </row>
    <row r="59" spans="1:10" x14ac:dyDescent="0.2">
      <c r="A59" s="100"/>
      <c r="B59" s="65"/>
      <c r="C59" s="65"/>
      <c r="D59" s="65"/>
      <c r="E59" s="66"/>
      <c r="F59" s="66"/>
      <c r="G59" s="66"/>
      <c r="H59" s="66"/>
      <c r="I59" s="66"/>
      <c r="J59" s="66"/>
    </row>
    <row r="63" spans="1:10" x14ac:dyDescent="0.2">
      <c r="A63" s="100"/>
      <c r="B63" s="65"/>
      <c r="C63" s="65"/>
      <c r="D63" s="65"/>
      <c r="E63" s="66"/>
      <c r="F63" s="66"/>
      <c r="G63" s="66"/>
      <c r="H63" s="66"/>
      <c r="I63" s="66"/>
      <c r="J63" s="66"/>
    </row>
    <row r="66" spans="1:10" x14ac:dyDescent="0.2">
      <c r="A66" s="100"/>
      <c r="B66" s="65"/>
      <c r="C66" s="65"/>
      <c r="D66" s="65"/>
      <c r="E66" s="66"/>
      <c r="F66" s="66"/>
      <c r="G66" s="66"/>
      <c r="H66" s="66"/>
      <c r="I66" s="66"/>
      <c r="J66" s="66"/>
    </row>
    <row r="70" spans="1:10" x14ac:dyDescent="0.2">
      <c r="A70" s="100"/>
      <c r="B70" s="65"/>
      <c r="C70" s="65"/>
      <c r="D70" s="65"/>
      <c r="E70" s="66"/>
      <c r="F70" s="66"/>
      <c r="G70" s="66"/>
      <c r="H70" s="66"/>
      <c r="I70" s="66"/>
      <c r="J70" s="66"/>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13">
      <formula1 xml:space="preserve"> Формат</formula1>
    </dataValidation>
    <dataValidation type="list" allowBlank="1" showInputMessage="1" showErrorMessage="1" sqref="F8:G11 G13:G43 F14:F43 F44:G49">
      <formula1>Формат</formula1>
    </dataValidation>
    <dataValidation type="list" allowBlank="1" showInputMessage="1" showErrorMessage="1" sqref="C8:C11 C13:C49">
      <formula1>Выбор_1.1</formula1>
    </dataValidation>
  </dataValidations>
  <hyperlinks>
    <hyperlink ref="I8" r:id="rId1"/>
    <hyperlink ref="I9" r:id="rId2"/>
    <hyperlink ref="I15" r:id="rId3"/>
    <hyperlink ref="I19" r:id="rId4"/>
    <hyperlink ref="I20" r:id="rId5"/>
    <hyperlink ref="I23" r:id="rId6"/>
    <hyperlink ref="I24" r:id="rId7"/>
    <hyperlink ref="I25" r:id="rId8"/>
    <hyperlink ref="I28" r:id="rId9"/>
    <hyperlink ref="I30" r:id="rId10"/>
    <hyperlink ref="I31" r:id="rId11"/>
    <hyperlink ref="I33" r:id="rId12"/>
    <hyperlink ref="I35" r:id="rId13"/>
    <hyperlink ref="I47" r:id="rId14"/>
    <hyperlink ref="I48" r:id="rId15"/>
  </hyperlinks>
  <pageMargins left="0.51181102362204722" right="0.31496062992125984" top="0.35433070866141736" bottom="0.35433070866141736" header="0.31496062992125984" footer="0.31496062992125984"/>
  <pageSetup paperSize="9" scale="52" fitToHeight="4" orientation="landscape"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L37" sqref="L37"/>
      <selection pane="bottomLeft" activeCell="M4" sqref="M4"/>
    </sheetView>
  </sheetViews>
  <sheetFormatPr defaultRowHeight="12.75" x14ac:dyDescent="0.2"/>
  <cols>
    <col min="1" max="1" width="4.28515625" style="59" customWidth="1"/>
    <col min="2" max="2" width="22.7109375" style="1" customWidth="1"/>
    <col min="3" max="3" width="54.5703125" style="1" customWidth="1"/>
    <col min="4" max="4" width="16.42578125" style="1" customWidth="1"/>
    <col min="5" max="5" width="32.5703125" style="1" customWidth="1"/>
    <col min="6" max="6" width="21.5703125" style="63" customWidth="1"/>
    <col min="7" max="7" width="12.42578125" style="63" customWidth="1"/>
    <col min="8" max="8" width="10.85546875" style="63" customWidth="1"/>
    <col min="9" max="9" width="10.7109375" style="63" customWidth="1"/>
    <col min="10" max="10" width="9.85546875" style="63" customWidth="1"/>
    <col min="11" max="11" width="45.140625" style="63" customWidth="1"/>
    <col min="12" max="12" width="66.42578125" style="63" customWidth="1"/>
    <col min="13" max="13" width="9.140625" style="1"/>
    <col min="14" max="14" width="40" style="102" customWidth="1"/>
    <col min="15" max="16384" width="9.140625" style="1"/>
  </cols>
  <sheetData>
    <row r="1" spans="1:14" ht="21" customHeight="1" x14ac:dyDescent="0.2">
      <c r="A1" s="21" t="s">
        <v>111</v>
      </c>
      <c r="B1" s="101"/>
      <c r="C1" s="101"/>
      <c r="D1" s="101"/>
      <c r="E1" s="101"/>
      <c r="F1" s="101"/>
      <c r="G1" s="101"/>
      <c r="H1" s="101"/>
      <c r="I1" s="101"/>
      <c r="J1" s="101"/>
      <c r="K1" s="101"/>
      <c r="L1" s="101"/>
      <c r="M1" s="102"/>
      <c r="N1" s="1"/>
    </row>
    <row r="2" spans="1:14" ht="15" customHeight="1" x14ac:dyDescent="0.2">
      <c r="A2" s="24" t="s">
        <v>91</v>
      </c>
      <c r="B2" s="88"/>
      <c r="C2" s="12"/>
      <c r="D2" s="12"/>
      <c r="E2" s="12"/>
      <c r="F2" s="12"/>
      <c r="G2" s="12"/>
      <c r="H2" s="12"/>
      <c r="I2" s="12"/>
      <c r="J2" s="12"/>
      <c r="K2" s="12"/>
      <c r="L2" s="12"/>
      <c r="M2" s="102"/>
      <c r="N2" s="1"/>
    </row>
    <row r="3" spans="1:14" ht="33.75" customHeight="1" x14ac:dyDescent="0.2">
      <c r="A3" s="170"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c r="K3" s="170"/>
      <c r="L3" s="170"/>
      <c r="M3" s="102"/>
      <c r="N3" s="1"/>
    </row>
    <row r="4" spans="1:14" ht="120.75" customHeight="1" x14ac:dyDescent="0.2">
      <c r="A4" s="171" t="s">
        <v>56</v>
      </c>
      <c r="B4" s="6" t="s">
        <v>109</v>
      </c>
      <c r="C4" s="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6" t="s">
        <v>92</v>
      </c>
      <c r="E4" s="171" t="s">
        <v>93</v>
      </c>
      <c r="F4" s="171" t="s">
        <v>112</v>
      </c>
      <c r="G4" s="171"/>
      <c r="H4" s="171"/>
      <c r="I4" s="171"/>
      <c r="J4" s="171"/>
      <c r="K4" s="171" t="s">
        <v>95</v>
      </c>
      <c r="L4" s="171" t="s">
        <v>96</v>
      </c>
      <c r="N4" s="103"/>
    </row>
    <row r="5" spans="1:14" s="29" customFormat="1" ht="77.25" customHeight="1" x14ac:dyDescent="0.2">
      <c r="A5" s="171"/>
      <c r="B5" s="171" t="s">
        <v>97</v>
      </c>
      <c r="C5" s="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169" t="s">
        <v>98</v>
      </c>
      <c r="E5" s="171"/>
      <c r="F5" s="168" t="s">
        <v>99</v>
      </c>
      <c r="G5" s="169" t="s">
        <v>100</v>
      </c>
      <c r="H5" s="169"/>
      <c r="I5" s="169"/>
      <c r="J5" s="168" t="s">
        <v>101</v>
      </c>
      <c r="K5" s="171"/>
      <c r="L5" s="171"/>
      <c r="N5" s="104"/>
    </row>
    <row r="6" spans="1:14" s="29" customFormat="1" ht="40.5" x14ac:dyDescent="0.2">
      <c r="A6" s="171"/>
      <c r="B6" s="171"/>
      <c r="C6" s="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69"/>
      <c r="E6" s="171"/>
      <c r="F6" s="168"/>
      <c r="G6" s="8" t="s">
        <v>102</v>
      </c>
      <c r="H6" s="8" t="s">
        <v>103</v>
      </c>
      <c r="I6" s="8" t="s">
        <v>104</v>
      </c>
      <c r="J6" s="168"/>
      <c r="K6" s="171"/>
      <c r="L6" s="171"/>
      <c r="N6" s="104"/>
    </row>
    <row r="7" spans="1:14" s="108" customFormat="1" x14ac:dyDescent="0.2">
      <c r="A7" s="30"/>
      <c r="B7" s="31" t="s">
        <v>105</v>
      </c>
      <c r="C7" s="105"/>
      <c r="D7" s="49"/>
      <c r="E7" s="49"/>
      <c r="F7" s="106"/>
      <c r="G7" s="106"/>
      <c r="H7" s="106"/>
      <c r="I7" s="106"/>
      <c r="J7" s="106"/>
      <c r="K7" s="107"/>
      <c r="L7" s="107"/>
      <c r="N7" s="109"/>
    </row>
    <row r="8" spans="1:14" s="10" customFormat="1" ht="63.75" x14ac:dyDescent="0.2">
      <c r="A8" s="37">
        <v>1</v>
      </c>
      <c r="B8" s="38" t="s">
        <v>12</v>
      </c>
      <c r="C8" s="46" t="s">
        <v>82</v>
      </c>
      <c r="D8" s="44" t="s">
        <v>123</v>
      </c>
      <c r="E8" s="41"/>
      <c r="F8" s="42">
        <f>IF(C8=$C$5,1,0)</f>
        <v>1</v>
      </c>
      <c r="G8" s="42"/>
      <c r="H8" s="42"/>
      <c r="I8" s="42"/>
      <c r="J8" s="42">
        <f>F8*(1-G8)*(1-H8)*(1-I8)</f>
        <v>1</v>
      </c>
      <c r="K8" s="20" t="s">
        <v>119</v>
      </c>
      <c r="L8" s="54"/>
    </row>
    <row r="9" spans="1:14" s="10" customFormat="1" ht="63.75" x14ac:dyDescent="0.2">
      <c r="A9" s="52">
        <v>2</v>
      </c>
      <c r="B9" s="38" t="s">
        <v>13</v>
      </c>
      <c r="C9" s="46" t="s">
        <v>82</v>
      </c>
      <c r="D9" s="44" t="s">
        <v>145</v>
      </c>
      <c r="E9" s="41"/>
      <c r="F9" s="42">
        <f t="shared" ref="F9:F49" si="0">IF(C9=$C$5,1,0)</f>
        <v>1</v>
      </c>
      <c r="G9" s="42"/>
      <c r="H9" s="42"/>
      <c r="I9" s="42"/>
      <c r="J9" s="42">
        <f t="shared" ref="J9:J49" si="1">F9*(1-G9)*(1-H9)*(1-I9)</f>
        <v>1</v>
      </c>
      <c r="K9" s="20" t="s">
        <v>144</v>
      </c>
      <c r="L9" s="46"/>
    </row>
    <row r="10" spans="1:14" s="10" customFormat="1" ht="63.75" x14ac:dyDescent="0.2">
      <c r="A10" s="37">
        <v>3</v>
      </c>
      <c r="B10" s="38" t="s">
        <v>14</v>
      </c>
      <c r="C10" s="46" t="s">
        <v>82</v>
      </c>
      <c r="D10" s="44" t="s">
        <v>123</v>
      </c>
      <c r="E10" s="57"/>
      <c r="F10" s="42">
        <f t="shared" si="0"/>
        <v>1</v>
      </c>
      <c r="G10" s="42"/>
      <c r="H10" s="42"/>
      <c r="I10" s="42"/>
      <c r="J10" s="42">
        <f t="shared" si="1"/>
        <v>1</v>
      </c>
      <c r="K10" s="20" t="s">
        <v>129</v>
      </c>
      <c r="L10" s="54"/>
    </row>
    <row r="11" spans="1:14" s="10" customFormat="1" ht="63.75" x14ac:dyDescent="0.2">
      <c r="A11" s="37">
        <v>4</v>
      </c>
      <c r="B11" s="38" t="s">
        <v>15</v>
      </c>
      <c r="C11" s="46" t="s">
        <v>83</v>
      </c>
      <c r="D11" s="44" t="s">
        <v>123</v>
      </c>
      <c r="E11" s="57" t="s">
        <v>138</v>
      </c>
      <c r="F11" s="42">
        <f t="shared" si="0"/>
        <v>0</v>
      </c>
      <c r="G11" s="42"/>
      <c r="H11" s="42"/>
      <c r="I11" s="42"/>
      <c r="J11" s="42">
        <f t="shared" si="1"/>
        <v>0</v>
      </c>
      <c r="K11" s="20" t="s">
        <v>134</v>
      </c>
      <c r="L11" s="46"/>
    </row>
    <row r="12" spans="1:14" s="108" customFormat="1" x14ac:dyDescent="0.2">
      <c r="A12" s="48"/>
      <c r="B12" s="31" t="s">
        <v>16</v>
      </c>
      <c r="C12" s="114"/>
      <c r="D12" s="114"/>
      <c r="E12" s="114"/>
      <c r="F12" s="116"/>
      <c r="G12" s="116"/>
      <c r="H12" s="116"/>
      <c r="I12" s="116"/>
      <c r="J12" s="115"/>
      <c r="K12" s="118"/>
      <c r="L12" s="118"/>
      <c r="N12" s="109"/>
    </row>
    <row r="13" spans="1:14" s="119" customFormat="1" ht="51" x14ac:dyDescent="0.2">
      <c r="A13" s="37">
        <v>5</v>
      </c>
      <c r="B13" s="38" t="s">
        <v>17</v>
      </c>
      <c r="C13" s="46" t="s">
        <v>83</v>
      </c>
      <c r="D13" s="44" t="s">
        <v>120</v>
      </c>
      <c r="E13" s="57" t="s">
        <v>150</v>
      </c>
      <c r="F13" s="42">
        <f t="shared" si="0"/>
        <v>0</v>
      </c>
      <c r="G13" s="42"/>
      <c r="H13" s="42"/>
      <c r="I13" s="42"/>
      <c r="J13" s="42">
        <f t="shared" si="1"/>
        <v>0</v>
      </c>
      <c r="K13" s="20" t="s">
        <v>152</v>
      </c>
      <c r="L13" s="46" t="s">
        <v>151</v>
      </c>
    </row>
    <row r="14" spans="1:14" s="119" customFormat="1" ht="63.75" x14ac:dyDescent="0.2">
      <c r="A14" s="37">
        <v>6</v>
      </c>
      <c r="B14" s="38" t="s">
        <v>18</v>
      </c>
      <c r="C14" s="46" t="s">
        <v>82</v>
      </c>
      <c r="D14" s="44" t="s">
        <v>123</v>
      </c>
      <c r="E14" s="41" t="s">
        <v>158</v>
      </c>
      <c r="F14" s="42">
        <f t="shared" si="0"/>
        <v>1</v>
      </c>
      <c r="G14" s="42"/>
      <c r="H14" s="42">
        <v>0.5</v>
      </c>
      <c r="I14" s="42"/>
      <c r="J14" s="42">
        <f t="shared" si="1"/>
        <v>0.5</v>
      </c>
      <c r="K14" s="20" t="s">
        <v>153</v>
      </c>
      <c r="L14" s="46"/>
    </row>
    <row r="15" spans="1:14" s="119" customFormat="1" ht="63.75" x14ac:dyDescent="0.2">
      <c r="A15" s="37">
        <v>7</v>
      </c>
      <c r="B15" s="38" t="s">
        <v>19</v>
      </c>
      <c r="C15" s="46" t="s">
        <v>82</v>
      </c>
      <c r="D15" s="44" t="s">
        <v>145</v>
      </c>
      <c r="E15" s="41"/>
      <c r="F15" s="42">
        <f t="shared" si="0"/>
        <v>1</v>
      </c>
      <c r="G15" s="42"/>
      <c r="H15" s="42"/>
      <c r="I15" s="42"/>
      <c r="J15" s="42">
        <f t="shared" si="1"/>
        <v>1</v>
      </c>
      <c r="K15" s="20" t="s">
        <v>164</v>
      </c>
      <c r="L15" s="53"/>
    </row>
    <row r="16" spans="1:14" s="119" customFormat="1" ht="63.75" x14ac:dyDescent="0.2">
      <c r="A16" s="37">
        <v>8</v>
      </c>
      <c r="B16" s="38" t="s">
        <v>20</v>
      </c>
      <c r="C16" s="46" t="s">
        <v>82</v>
      </c>
      <c r="D16" s="44" t="s">
        <v>123</v>
      </c>
      <c r="E16" s="41"/>
      <c r="F16" s="42">
        <f t="shared" si="0"/>
        <v>1</v>
      </c>
      <c r="G16" s="42"/>
      <c r="H16" s="42"/>
      <c r="I16" s="42"/>
      <c r="J16" s="42">
        <f t="shared" si="1"/>
        <v>1</v>
      </c>
      <c r="K16" s="20" t="s">
        <v>170</v>
      </c>
      <c r="L16" s="54"/>
    </row>
    <row r="17" spans="1:12" s="119" customFormat="1" ht="63.75" x14ac:dyDescent="0.2">
      <c r="A17" s="37">
        <v>9</v>
      </c>
      <c r="B17" s="38" t="s">
        <v>21</v>
      </c>
      <c r="C17" s="46" t="s">
        <v>82</v>
      </c>
      <c r="D17" s="44" t="s">
        <v>123</v>
      </c>
      <c r="E17" s="47"/>
      <c r="F17" s="42">
        <f t="shared" si="0"/>
        <v>1</v>
      </c>
      <c r="G17" s="42"/>
      <c r="H17" s="42"/>
      <c r="I17" s="42"/>
      <c r="J17" s="42">
        <f t="shared" si="1"/>
        <v>1</v>
      </c>
      <c r="K17" s="19" t="s">
        <v>172</v>
      </c>
      <c r="L17" s="120"/>
    </row>
    <row r="18" spans="1:12" s="119" customFormat="1" ht="63.75" x14ac:dyDescent="0.2">
      <c r="A18" s="37">
        <v>10</v>
      </c>
      <c r="B18" s="38" t="s">
        <v>22</v>
      </c>
      <c r="C18" s="46" t="s">
        <v>82</v>
      </c>
      <c r="D18" s="44" t="s">
        <v>123</v>
      </c>
      <c r="E18" s="41"/>
      <c r="F18" s="42">
        <f t="shared" si="0"/>
        <v>1</v>
      </c>
      <c r="G18" s="42"/>
      <c r="H18" s="42"/>
      <c r="I18" s="42"/>
      <c r="J18" s="42">
        <f t="shared" si="1"/>
        <v>1</v>
      </c>
      <c r="K18" s="19" t="s">
        <v>175</v>
      </c>
      <c r="L18" s="54"/>
    </row>
    <row r="19" spans="1:12" s="119" customFormat="1" ht="63.75" x14ac:dyDescent="0.2">
      <c r="A19" s="37">
        <v>11</v>
      </c>
      <c r="B19" s="38" t="s">
        <v>23</v>
      </c>
      <c r="C19" s="46" t="s">
        <v>82</v>
      </c>
      <c r="D19" s="44" t="s">
        <v>123</v>
      </c>
      <c r="E19" s="41"/>
      <c r="F19" s="42">
        <f t="shared" si="0"/>
        <v>1</v>
      </c>
      <c r="G19" s="42"/>
      <c r="H19" s="42"/>
      <c r="I19" s="42"/>
      <c r="J19" s="42">
        <f t="shared" si="1"/>
        <v>1</v>
      </c>
      <c r="K19" s="19" t="s">
        <v>179</v>
      </c>
      <c r="L19" s="54"/>
    </row>
    <row r="20" spans="1:12" s="119" customFormat="1" ht="63.75" x14ac:dyDescent="0.2">
      <c r="A20" s="37">
        <v>12</v>
      </c>
      <c r="B20" s="38" t="s">
        <v>24</v>
      </c>
      <c r="C20" s="46" t="s">
        <v>83</v>
      </c>
      <c r="D20" s="44" t="s">
        <v>120</v>
      </c>
      <c r="E20" s="57"/>
      <c r="F20" s="42">
        <f t="shared" si="0"/>
        <v>0</v>
      </c>
      <c r="G20" s="42"/>
      <c r="H20" s="42"/>
      <c r="I20" s="42"/>
      <c r="J20" s="42">
        <f t="shared" si="1"/>
        <v>0</v>
      </c>
      <c r="K20" s="19" t="s">
        <v>188</v>
      </c>
      <c r="L20" s="120" t="s">
        <v>189</v>
      </c>
    </row>
    <row r="21" spans="1:12" s="119" customFormat="1" ht="89.25" x14ac:dyDescent="0.2">
      <c r="A21" s="37">
        <v>13</v>
      </c>
      <c r="B21" s="38" t="s">
        <v>25</v>
      </c>
      <c r="C21" s="46" t="s">
        <v>83</v>
      </c>
      <c r="D21" s="44"/>
      <c r="E21" s="57"/>
      <c r="F21" s="42">
        <f t="shared" si="0"/>
        <v>0</v>
      </c>
      <c r="G21" s="42"/>
      <c r="H21" s="42"/>
      <c r="I21" s="42"/>
      <c r="J21" s="42">
        <f t="shared" si="1"/>
        <v>0</v>
      </c>
      <c r="K21" s="19" t="s">
        <v>190</v>
      </c>
      <c r="L21" s="46" t="s">
        <v>333</v>
      </c>
    </row>
    <row r="22" spans="1:12" s="119" customFormat="1" ht="51" x14ac:dyDescent="0.2">
      <c r="A22" s="37">
        <v>14</v>
      </c>
      <c r="B22" s="38" t="s">
        <v>26</v>
      </c>
      <c r="C22" s="46" t="s">
        <v>83</v>
      </c>
      <c r="D22" s="44" t="s">
        <v>123</v>
      </c>
      <c r="E22" s="57" t="s">
        <v>150</v>
      </c>
      <c r="F22" s="42">
        <f t="shared" si="0"/>
        <v>0</v>
      </c>
      <c r="G22" s="42"/>
      <c r="H22" s="42"/>
      <c r="I22" s="42"/>
      <c r="J22" s="42">
        <f t="shared" si="1"/>
        <v>0</v>
      </c>
      <c r="K22" s="20" t="s">
        <v>197</v>
      </c>
      <c r="L22" s="53"/>
    </row>
    <row r="23" spans="1:12" s="119" customFormat="1" ht="51" x14ac:dyDescent="0.2">
      <c r="A23" s="37">
        <v>15</v>
      </c>
      <c r="B23" s="38" t="s">
        <v>27</v>
      </c>
      <c r="C23" s="46" t="s">
        <v>83</v>
      </c>
      <c r="D23" s="44" t="s">
        <v>123</v>
      </c>
      <c r="E23" s="57" t="s">
        <v>150</v>
      </c>
      <c r="F23" s="42">
        <f t="shared" si="0"/>
        <v>0</v>
      </c>
      <c r="G23" s="42"/>
      <c r="H23" s="42"/>
      <c r="I23" s="42"/>
      <c r="J23" s="42">
        <f t="shared" si="1"/>
        <v>0</v>
      </c>
      <c r="K23" s="20" t="s">
        <v>206</v>
      </c>
      <c r="L23" s="54"/>
    </row>
    <row r="24" spans="1:12" s="119" customFormat="1" ht="63.75" x14ac:dyDescent="0.2">
      <c r="A24" s="37">
        <v>16</v>
      </c>
      <c r="B24" s="38" t="s">
        <v>28</v>
      </c>
      <c r="C24" s="46" t="s">
        <v>82</v>
      </c>
      <c r="D24" s="44" t="s">
        <v>123</v>
      </c>
      <c r="E24" s="57"/>
      <c r="F24" s="42">
        <f t="shared" si="0"/>
        <v>1</v>
      </c>
      <c r="G24" s="42"/>
      <c r="H24" s="42"/>
      <c r="I24" s="42"/>
      <c r="J24" s="42">
        <f t="shared" si="1"/>
        <v>1</v>
      </c>
      <c r="K24" s="153" t="s">
        <v>211</v>
      </c>
      <c r="L24" s="46"/>
    </row>
    <row r="25" spans="1:12" s="119" customFormat="1" ht="51" x14ac:dyDescent="0.2">
      <c r="A25" s="37">
        <v>17</v>
      </c>
      <c r="B25" s="38" t="s">
        <v>29</v>
      </c>
      <c r="C25" s="46" t="s">
        <v>83</v>
      </c>
      <c r="D25" s="44" t="s">
        <v>123</v>
      </c>
      <c r="E25" s="57" t="s">
        <v>150</v>
      </c>
      <c r="F25" s="42">
        <f t="shared" si="0"/>
        <v>0</v>
      </c>
      <c r="G25" s="42"/>
      <c r="H25" s="42"/>
      <c r="I25" s="42"/>
      <c r="J25" s="42">
        <f t="shared" si="1"/>
        <v>0</v>
      </c>
      <c r="K25" s="153" t="s">
        <v>217</v>
      </c>
      <c r="L25" s="46"/>
    </row>
    <row r="26" spans="1:12" s="119" customFormat="1" ht="63.75" x14ac:dyDescent="0.2">
      <c r="A26" s="37">
        <v>18</v>
      </c>
      <c r="B26" s="38" t="s">
        <v>30</v>
      </c>
      <c r="C26" s="46" t="s">
        <v>82</v>
      </c>
      <c r="D26" s="44" t="s">
        <v>123</v>
      </c>
      <c r="E26" s="57"/>
      <c r="F26" s="42">
        <f t="shared" si="0"/>
        <v>1</v>
      </c>
      <c r="G26" s="42"/>
      <c r="H26" s="42"/>
      <c r="I26" s="42"/>
      <c r="J26" s="42">
        <f t="shared" si="1"/>
        <v>1</v>
      </c>
      <c r="K26" s="153" t="s">
        <v>225</v>
      </c>
      <c r="L26" s="126"/>
    </row>
    <row r="27" spans="1:12" s="10" customFormat="1" ht="63.75" x14ac:dyDescent="0.2">
      <c r="A27" s="37">
        <v>19</v>
      </c>
      <c r="B27" s="38" t="s">
        <v>31</v>
      </c>
      <c r="C27" s="46" t="s">
        <v>82</v>
      </c>
      <c r="D27" s="44" t="s">
        <v>123</v>
      </c>
      <c r="E27" s="44"/>
      <c r="F27" s="42">
        <f t="shared" si="0"/>
        <v>1</v>
      </c>
      <c r="G27" s="42"/>
      <c r="H27" s="42"/>
      <c r="I27" s="42"/>
      <c r="J27" s="42">
        <f t="shared" si="1"/>
        <v>1</v>
      </c>
      <c r="K27" s="153" t="s">
        <v>229</v>
      </c>
      <c r="L27" s="54"/>
    </row>
    <row r="28" spans="1:12" s="10" customFormat="1" ht="89.25" x14ac:dyDescent="0.2">
      <c r="A28" s="37">
        <v>20</v>
      </c>
      <c r="B28" s="38" t="s">
        <v>32</v>
      </c>
      <c r="C28" s="46" t="s">
        <v>83</v>
      </c>
      <c r="D28" s="44"/>
      <c r="E28" s="57"/>
      <c r="F28" s="42">
        <f t="shared" si="0"/>
        <v>0</v>
      </c>
      <c r="G28" s="42"/>
      <c r="H28" s="42"/>
      <c r="I28" s="42"/>
      <c r="J28" s="42">
        <f t="shared" si="1"/>
        <v>0</v>
      </c>
      <c r="K28" s="123"/>
      <c r="L28" s="54" t="s">
        <v>240</v>
      </c>
    </row>
    <row r="29" spans="1:12" s="10" customFormat="1" ht="63.75" x14ac:dyDescent="0.2">
      <c r="A29" s="37">
        <v>21</v>
      </c>
      <c r="B29" s="38" t="s">
        <v>33</v>
      </c>
      <c r="C29" s="46" t="s">
        <v>82</v>
      </c>
      <c r="D29" s="44" t="s">
        <v>123</v>
      </c>
      <c r="E29" s="57"/>
      <c r="F29" s="42">
        <f t="shared" si="0"/>
        <v>1</v>
      </c>
      <c r="G29" s="42"/>
      <c r="H29" s="42"/>
      <c r="I29" s="42"/>
      <c r="J29" s="42">
        <f t="shared" si="1"/>
        <v>1</v>
      </c>
      <c r="K29" s="19" t="s">
        <v>241</v>
      </c>
      <c r="L29" s="54"/>
    </row>
    <row r="30" spans="1:12" s="10" customFormat="1" ht="63.75" x14ac:dyDescent="0.2">
      <c r="A30" s="37">
        <v>22</v>
      </c>
      <c r="B30" s="38" t="s">
        <v>34</v>
      </c>
      <c r="C30" s="46" t="s">
        <v>82</v>
      </c>
      <c r="D30" s="44" t="s">
        <v>123</v>
      </c>
      <c r="E30" s="57"/>
      <c r="F30" s="42">
        <f t="shared" si="0"/>
        <v>1</v>
      </c>
      <c r="G30" s="42"/>
      <c r="H30" s="42"/>
      <c r="I30" s="42"/>
      <c r="J30" s="42">
        <f t="shared" si="1"/>
        <v>1</v>
      </c>
      <c r="K30" s="19" t="s">
        <v>244</v>
      </c>
      <c r="L30" s="54"/>
    </row>
    <row r="31" spans="1:12" s="10" customFormat="1" ht="51" x14ac:dyDescent="0.2">
      <c r="A31" s="37">
        <v>23</v>
      </c>
      <c r="B31" s="38" t="s">
        <v>35</v>
      </c>
      <c r="C31" s="46" t="s">
        <v>83</v>
      </c>
      <c r="D31" s="44" t="s">
        <v>120</v>
      </c>
      <c r="E31" s="57" t="s">
        <v>150</v>
      </c>
      <c r="F31" s="42">
        <f t="shared" si="0"/>
        <v>0</v>
      </c>
      <c r="G31" s="42"/>
      <c r="H31" s="42"/>
      <c r="I31" s="42"/>
      <c r="J31" s="42">
        <f t="shared" si="1"/>
        <v>0</v>
      </c>
      <c r="K31" s="19" t="s">
        <v>255</v>
      </c>
      <c r="L31" s="46" t="s">
        <v>151</v>
      </c>
    </row>
    <row r="32" spans="1:12" s="10" customFormat="1" ht="63.75" x14ac:dyDescent="0.2">
      <c r="A32" s="37">
        <v>24</v>
      </c>
      <c r="B32" s="38" t="s">
        <v>36</v>
      </c>
      <c r="C32" s="46" t="s">
        <v>82</v>
      </c>
      <c r="D32" s="44" t="s">
        <v>123</v>
      </c>
      <c r="E32" s="57"/>
      <c r="F32" s="42">
        <f t="shared" si="0"/>
        <v>1</v>
      </c>
      <c r="G32" s="42"/>
      <c r="H32" s="42"/>
      <c r="I32" s="42"/>
      <c r="J32" s="42">
        <f t="shared" si="1"/>
        <v>1</v>
      </c>
      <c r="K32" s="19" t="s">
        <v>259</v>
      </c>
      <c r="L32" s="54"/>
    </row>
    <row r="33" spans="1:12" s="10" customFormat="1" ht="63.75" x14ac:dyDescent="0.2">
      <c r="A33" s="37">
        <v>25</v>
      </c>
      <c r="B33" s="38" t="s">
        <v>37</v>
      </c>
      <c r="C33" s="46" t="s">
        <v>82</v>
      </c>
      <c r="D33" s="44" t="s">
        <v>123</v>
      </c>
      <c r="E33" s="57"/>
      <c r="F33" s="42">
        <f t="shared" si="0"/>
        <v>1</v>
      </c>
      <c r="G33" s="42"/>
      <c r="H33" s="42"/>
      <c r="I33" s="42"/>
      <c r="J33" s="42">
        <f t="shared" si="1"/>
        <v>1</v>
      </c>
      <c r="K33" s="19" t="s">
        <v>261</v>
      </c>
      <c r="L33" s="54"/>
    </row>
    <row r="34" spans="1:12" s="10" customFormat="1" ht="51" x14ac:dyDescent="0.2">
      <c r="A34" s="37">
        <v>26</v>
      </c>
      <c r="B34" s="38" t="s">
        <v>38</v>
      </c>
      <c r="C34" s="46" t="s">
        <v>83</v>
      </c>
      <c r="D34" s="44" t="s">
        <v>123</v>
      </c>
      <c r="E34" s="57" t="s">
        <v>150</v>
      </c>
      <c r="F34" s="42">
        <f t="shared" si="0"/>
        <v>0</v>
      </c>
      <c r="G34" s="42"/>
      <c r="H34" s="42"/>
      <c r="I34" s="42"/>
      <c r="J34" s="42">
        <f t="shared" si="1"/>
        <v>0</v>
      </c>
      <c r="K34" s="19" t="s">
        <v>268</v>
      </c>
      <c r="L34" s="54"/>
    </row>
    <row r="35" spans="1:12" s="10" customFormat="1" ht="63.75" x14ac:dyDescent="0.2">
      <c r="A35" s="37">
        <v>27</v>
      </c>
      <c r="B35" s="38" t="s">
        <v>39</v>
      </c>
      <c r="C35" s="46" t="s">
        <v>82</v>
      </c>
      <c r="D35" s="44" t="s">
        <v>123</v>
      </c>
      <c r="E35" s="41"/>
      <c r="F35" s="42">
        <f t="shared" si="0"/>
        <v>1</v>
      </c>
      <c r="G35" s="42"/>
      <c r="H35" s="42"/>
      <c r="I35" s="42"/>
      <c r="J35" s="42">
        <f t="shared" si="1"/>
        <v>1</v>
      </c>
      <c r="K35" s="20" t="s">
        <v>271</v>
      </c>
      <c r="L35" s="54"/>
    </row>
    <row r="36" spans="1:12" s="10" customFormat="1" ht="63.75" x14ac:dyDescent="0.2">
      <c r="A36" s="37">
        <v>28</v>
      </c>
      <c r="B36" s="38" t="s">
        <v>40</v>
      </c>
      <c r="C36" s="46" t="s">
        <v>82</v>
      </c>
      <c r="D36" s="44" t="s">
        <v>123</v>
      </c>
      <c r="E36" s="41"/>
      <c r="F36" s="42">
        <f t="shared" si="0"/>
        <v>1</v>
      </c>
      <c r="G36" s="42"/>
      <c r="H36" s="42"/>
      <c r="I36" s="42"/>
      <c r="J36" s="42">
        <f t="shared" si="1"/>
        <v>1</v>
      </c>
      <c r="K36" s="19" t="s">
        <v>280</v>
      </c>
      <c r="L36" s="46" t="s">
        <v>279</v>
      </c>
    </row>
    <row r="37" spans="1:12" s="10" customFormat="1" ht="63.75" x14ac:dyDescent="0.2">
      <c r="A37" s="37">
        <v>29</v>
      </c>
      <c r="B37" s="38" t="s">
        <v>41</v>
      </c>
      <c r="C37" s="46" t="s">
        <v>82</v>
      </c>
      <c r="D37" s="44" t="s">
        <v>123</v>
      </c>
      <c r="E37" s="41"/>
      <c r="F37" s="42">
        <f t="shared" si="0"/>
        <v>1</v>
      </c>
      <c r="G37" s="42"/>
      <c r="H37" s="42"/>
      <c r="I37" s="42"/>
      <c r="J37" s="42">
        <f t="shared" si="1"/>
        <v>1</v>
      </c>
      <c r="K37" s="19" t="s">
        <v>281</v>
      </c>
      <c r="L37" s="54"/>
    </row>
    <row r="38" spans="1:12" s="10" customFormat="1" ht="51" x14ac:dyDescent="0.2">
      <c r="A38" s="58">
        <v>30</v>
      </c>
      <c r="B38" s="38" t="s">
        <v>42</v>
      </c>
      <c r="C38" s="46" t="s">
        <v>83</v>
      </c>
      <c r="D38" s="44" t="s">
        <v>123</v>
      </c>
      <c r="E38" s="57" t="s">
        <v>150</v>
      </c>
      <c r="F38" s="42">
        <f t="shared" si="0"/>
        <v>0</v>
      </c>
      <c r="G38" s="42"/>
      <c r="H38" s="42"/>
      <c r="I38" s="42"/>
      <c r="J38" s="42">
        <f t="shared" si="1"/>
        <v>0</v>
      </c>
      <c r="K38" s="19" t="s">
        <v>288</v>
      </c>
      <c r="L38" s="54"/>
    </row>
    <row r="39" spans="1:12" s="10" customFormat="1" ht="63.75" x14ac:dyDescent="0.2">
      <c r="A39" s="58">
        <v>31</v>
      </c>
      <c r="B39" s="38" t="s">
        <v>43</v>
      </c>
      <c r="C39" s="46" t="s">
        <v>82</v>
      </c>
      <c r="D39" s="44" t="s">
        <v>123</v>
      </c>
      <c r="E39" s="57"/>
      <c r="F39" s="42">
        <f t="shared" si="0"/>
        <v>1</v>
      </c>
      <c r="G39" s="42"/>
      <c r="H39" s="42"/>
      <c r="I39" s="42"/>
      <c r="J39" s="42">
        <f t="shared" si="1"/>
        <v>1</v>
      </c>
      <c r="K39" s="19" t="s">
        <v>292</v>
      </c>
      <c r="L39" s="46"/>
    </row>
    <row r="40" spans="1:12" s="10" customFormat="1" ht="63.75" x14ac:dyDescent="0.2">
      <c r="A40" s="58">
        <v>32</v>
      </c>
      <c r="B40" s="38" t="s">
        <v>44</v>
      </c>
      <c r="C40" s="46" t="s">
        <v>82</v>
      </c>
      <c r="D40" s="44" t="s">
        <v>123</v>
      </c>
      <c r="E40" s="41"/>
      <c r="F40" s="42">
        <f t="shared" si="0"/>
        <v>1</v>
      </c>
      <c r="G40" s="42"/>
      <c r="H40" s="42"/>
      <c r="I40" s="42"/>
      <c r="J40" s="42">
        <f t="shared" si="1"/>
        <v>1</v>
      </c>
      <c r="K40" s="19" t="s">
        <v>293</v>
      </c>
      <c r="L40" s="54"/>
    </row>
    <row r="41" spans="1:12" s="10" customFormat="1" ht="63.75" x14ac:dyDescent="0.2">
      <c r="A41" s="58">
        <v>33</v>
      </c>
      <c r="B41" s="38" t="s">
        <v>45</v>
      </c>
      <c r="C41" s="46" t="s">
        <v>82</v>
      </c>
      <c r="D41" s="44" t="s">
        <v>123</v>
      </c>
      <c r="E41" s="41"/>
      <c r="F41" s="42">
        <f t="shared" si="0"/>
        <v>1</v>
      </c>
      <c r="G41" s="42"/>
      <c r="H41" s="42"/>
      <c r="I41" s="42"/>
      <c r="J41" s="42">
        <f t="shared" si="1"/>
        <v>1</v>
      </c>
      <c r="K41" s="19" t="s">
        <v>297</v>
      </c>
      <c r="L41" s="54"/>
    </row>
    <row r="42" spans="1:12" s="10" customFormat="1" ht="63.75" x14ac:dyDescent="0.2">
      <c r="A42" s="58">
        <v>34</v>
      </c>
      <c r="B42" s="38" t="s">
        <v>46</v>
      </c>
      <c r="C42" s="46" t="s">
        <v>82</v>
      </c>
      <c r="D42" s="44" t="s">
        <v>123</v>
      </c>
      <c r="E42" s="41"/>
      <c r="F42" s="42">
        <f t="shared" si="0"/>
        <v>1</v>
      </c>
      <c r="G42" s="42"/>
      <c r="H42" s="42"/>
      <c r="I42" s="42"/>
      <c r="J42" s="42">
        <f t="shared" si="1"/>
        <v>1</v>
      </c>
      <c r="K42" s="19" t="s">
        <v>301</v>
      </c>
      <c r="L42" s="54"/>
    </row>
    <row r="43" spans="1:12" s="10" customFormat="1" ht="63.75" x14ac:dyDescent="0.2">
      <c r="A43" s="58">
        <v>35</v>
      </c>
      <c r="B43" s="38" t="s">
        <v>47</v>
      </c>
      <c r="C43" s="46" t="s">
        <v>82</v>
      </c>
      <c r="D43" s="44" t="s">
        <v>123</v>
      </c>
      <c r="E43" s="41"/>
      <c r="F43" s="42">
        <f t="shared" si="0"/>
        <v>1</v>
      </c>
      <c r="G43" s="42"/>
      <c r="H43" s="42"/>
      <c r="I43" s="42"/>
      <c r="J43" s="42">
        <f t="shared" si="1"/>
        <v>1</v>
      </c>
      <c r="K43" s="19" t="s">
        <v>309</v>
      </c>
      <c r="L43" s="54"/>
    </row>
    <row r="44" spans="1:12" s="10" customFormat="1" ht="63.75" x14ac:dyDescent="0.2">
      <c r="A44" s="37">
        <v>36</v>
      </c>
      <c r="B44" s="38" t="s">
        <v>48</v>
      </c>
      <c r="C44" s="46" t="s">
        <v>82</v>
      </c>
      <c r="D44" s="44" t="s">
        <v>123</v>
      </c>
      <c r="E44" s="41"/>
      <c r="F44" s="42">
        <f t="shared" si="0"/>
        <v>1</v>
      </c>
      <c r="G44" s="42"/>
      <c r="H44" s="42"/>
      <c r="I44" s="42"/>
      <c r="J44" s="42">
        <f t="shared" si="1"/>
        <v>1</v>
      </c>
      <c r="K44" s="19" t="s">
        <v>310</v>
      </c>
      <c r="L44" s="54"/>
    </row>
    <row r="45" spans="1:12" s="10" customFormat="1" ht="63.75" x14ac:dyDescent="0.2">
      <c r="A45" s="37">
        <v>37</v>
      </c>
      <c r="B45" s="38" t="s">
        <v>49</v>
      </c>
      <c r="C45" s="46" t="s">
        <v>82</v>
      </c>
      <c r="D45" s="44" t="s">
        <v>145</v>
      </c>
      <c r="E45" s="41"/>
      <c r="F45" s="42">
        <f t="shared" si="0"/>
        <v>1</v>
      </c>
      <c r="G45" s="42"/>
      <c r="H45" s="42"/>
      <c r="I45" s="42"/>
      <c r="J45" s="42">
        <f t="shared" si="1"/>
        <v>1</v>
      </c>
      <c r="K45" s="19" t="s">
        <v>315</v>
      </c>
      <c r="L45" s="54"/>
    </row>
    <row r="46" spans="1:12" s="10" customFormat="1" ht="63.75" x14ac:dyDescent="0.2">
      <c r="A46" s="37">
        <v>38</v>
      </c>
      <c r="B46" s="38" t="s">
        <v>50</v>
      </c>
      <c r="C46" s="46" t="s">
        <v>82</v>
      </c>
      <c r="D46" s="44" t="s">
        <v>123</v>
      </c>
      <c r="E46" s="41"/>
      <c r="F46" s="42">
        <f t="shared" si="0"/>
        <v>1</v>
      </c>
      <c r="G46" s="42"/>
      <c r="H46" s="42"/>
      <c r="I46" s="42"/>
      <c r="J46" s="42">
        <f t="shared" si="1"/>
        <v>1</v>
      </c>
      <c r="K46" s="19" t="s">
        <v>320</v>
      </c>
      <c r="L46" s="54"/>
    </row>
    <row r="47" spans="1:12" s="10" customFormat="1" ht="63.75" x14ac:dyDescent="0.2">
      <c r="A47" s="37">
        <v>39</v>
      </c>
      <c r="B47" s="38" t="s">
        <v>51</v>
      </c>
      <c r="C47" s="46" t="s">
        <v>82</v>
      </c>
      <c r="D47" s="44" t="s">
        <v>123</v>
      </c>
      <c r="E47" s="41"/>
      <c r="F47" s="42">
        <f t="shared" si="0"/>
        <v>1</v>
      </c>
      <c r="G47" s="42"/>
      <c r="H47" s="42"/>
      <c r="I47" s="42"/>
      <c r="J47" s="42">
        <f t="shared" si="1"/>
        <v>1</v>
      </c>
      <c r="K47" s="19" t="s">
        <v>327</v>
      </c>
      <c r="L47" s="54"/>
    </row>
    <row r="48" spans="1:12" s="10" customFormat="1" ht="38.25" x14ac:dyDescent="0.2">
      <c r="A48" s="37">
        <v>40</v>
      </c>
      <c r="B48" s="38" t="s">
        <v>52</v>
      </c>
      <c r="C48" s="46" t="s">
        <v>83</v>
      </c>
      <c r="D48" s="44"/>
      <c r="E48" s="57"/>
      <c r="F48" s="42">
        <f t="shared" si="0"/>
        <v>0</v>
      </c>
      <c r="G48" s="42"/>
      <c r="H48" s="42"/>
      <c r="I48" s="42"/>
      <c r="J48" s="42">
        <f t="shared" si="1"/>
        <v>0</v>
      </c>
      <c r="K48" s="19" t="s">
        <v>329</v>
      </c>
      <c r="L48" s="46" t="s">
        <v>334</v>
      </c>
    </row>
    <row r="49" spans="1:12" s="10" customFormat="1" ht="63.75" x14ac:dyDescent="0.2">
      <c r="A49" s="37">
        <v>41</v>
      </c>
      <c r="B49" s="38" t="s">
        <v>53</v>
      </c>
      <c r="C49" s="46" t="s">
        <v>82</v>
      </c>
      <c r="D49" s="44" t="s">
        <v>123</v>
      </c>
      <c r="E49" s="57"/>
      <c r="F49" s="42">
        <f t="shared" si="0"/>
        <v>1</v>
      </c>
      <c r="G49" s="42"/>
      <c r="H49" s="42"/>
      <c r="I49" s="42"/>
      <c r="J49" s="42">
        <f t="shared" si="1"/>
        <v>1</v>
      </c>
      <c r="K49" s="19" t="s">
        <v>337</v>
      </c>
      <c r="L49" s="46"/>
    </row>
    <row r="50" spans="1:12" x14ac:dyDescent="0.2">
      <c r="K50" s="127"/>
    </row>
    <row r="52" spans="1:12" x14ac:dyDescent="0.2">
      <c r="A52" s="64"/>
      <c r="B52" s="65"/>
      <c r="C52" s="65"/>
      <c r="D52" s="65"/>
      <c r="E52" s="65"/>
      <c r="F52" s="66"/>
      <c r="G52" s="66"/>
      <c r="H52" s="66"/>
      <c r="I52" s="66"/>
      <c r="J52" s="66"/>
      <c r="K52" s="66"/>
      <c r="L52" s="66"/>
    </row>
    <row r="56" spans="1:12" x14ac:dyDescent="0.2">
      <c r="A56" s="64"/>
      <c r="B56" s="65"/>
      <c r="C56" s="65"/>
      <c r="D56" s="65"/>
      <c r="E56" s="65"/>
      <c r="F56" s="66"/>
      <c r="G56" s="66"/>
      <c r="H56" s="66"/>
      <c r="I56" s="66"/>
      <c r="J56" s="66"/>
      <c r="K56" s="66"/>
      <c r="L56" s="66"/>
    </row>
    <row r="59" spans="1:12" x14ac:dyDescent="0.2">
      <c r="A59" s="64"/>
      <c r="B59" s="65"/>
      <c r="C59" s="65"/>
      <c r="D59" s="65"/>
      <c r="E59" s="65"/>
      <c r="F59" s="66"/>
      <c r="G59" s="66"/>
      <c r="H59" s="66"/>
      <c r="I59" s="66"/>
      <c r="J59" s="66"/>
      <c r="K59" s="66"/>
      <c r="L59" s="66"/>
    </row>
    <row r="63" spans="1:12" x14ac:dyDescent="0.2">
      <c r="A63" s="64"/>
      <c r="B63" s="65"/>
      <c r="C63" s="65"/>
      <c r="D63" s="65"/>
      <c r="E63" s="65"/>
      <c r="F63" s="66"/>
      <c r="G63" s="66"/>
      <c r="H63" s="66"/>
      <c r="I63" s="66"/>
      <c r="J63" s="66"/>
      <c r="K63" s="66"/>
      <c r="L63" s="66"/>
    </row>
    <row r="66" spans="1:12" x14ac:dyDescent="0.2">
      <c r="A66" s="64"/>
      <c r="B66" s="65"/>
      <c r="C66" s="65"/>
      <c r="D66" s="65"/>
      <c r="E66" s="65"/>
      <c r="F66" s="66"/>
      <c r="G66" s="66"/>
      <c r="H66" s="66"/>
      <c r="I66" s="66"/>
      <c r="J66" s="66"/>
      <c r="K66" s="66"/>
      <c r="L66" s="66"/>
    </row>
    <row r="70" spans="1:12" x14ac:dyDescent="0.2">
      <c r="A70" s="64"/>
      <c r="B70" s="65"/>
      <c r="C70" s="65"/>
      <c r="D70" s="65"/>
      <c r="E70" s="65"/>
      <c r="F70" s="66"/>
      <c r="G70" s="66"/>
      <c r="H70" s="66"/>
      <c r="I70" s="66"/>
      <c r="J70" s="66"/>
      <c r="K70" s="66"/>
      <c r="L70" s="66"/>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49">
      <formula1>$C$5:$C$6</formula1>
    </dataValidation>
    <dataValidation type="list" allowBlank="1" showInputMessage="1" showErrorMessage="1" sqref="G8:I11 H13:I43 G14:G43 G44:I49">
      <formula1>Формат</formula1>
    </dataValidation>
    <dataValidation type="list" allowBlank="1" showInputMessage="1" showErrorMessage="1" sqref="G13">
      <formula1 xml:space="preserve"> Формат</formula1>
    </dataValidation>
  </dataValidations>
  <hyperlinks>
    <hyperlink ref="K10" r:id="rId1"/>
    <hyperlink ref="K9" r:id="rId2"/>
    <hyperlink ref="K15" r:id="rId3"/>
    <hyperlink ref="K14" r:id="rId4"/>
    <hyperlink ref="K19" r:id="rId5"/>
    <hyperlink ref="K22" r:id="rId6"/>
    <hyperlink ref="K23" r:id="rId7"/>
    <hyperlink ref="K24" r:id="rId8"/>
    <hyperlink ref="K26" r:id="rId9"/>
    <hyperlink ref="K27" r:id="rId10"/>
    <hyperlink ref="K31" r:id="rId11"/>
    <hyperlink ref="K33" r:id="rId12"/>
    <hyperlink ref="K34" r:id="rId13"/>
    <hyperlink ref="K35" r:id="rId14"/>
    <hyperlink ref="K46" r:id="rId15"/>
    <hyperlink ref="K47" r:id="rId16"/>
    <hyperlink ref="K48" r:id="rId17"/>
  </hyperlinks>
  <pageMargins left="0.51181102362204722" right="0.31496062992125984" top="0.15748031496062992" bottom="0.15748031496062992" header="0" footer="0"/>
  <pageSetup paperSize="9" scale="45" fitToHeight="0" orientation="landscape" r:id="rId18"/>
  <rowBreaks count="1" manualBreakCount="1">
    <brk id="22"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view="pageBreakPreview" zoomScale="85" zoomScaleNormal="100" zoomScaleSheetLayoutView="85" workbookViewId="0">
      <pane ySplit="6" topLeftCell="A7" activePane="bottomLeft" state="frozenSplit"/>
      <selection activeCell="L37" sqref="L37"/>
      <selection pane="bottomLeft" activeCell="K9" sqref="K9"/>
    </sheetView>
  </sheetViews>
  <sheetFormatPr defaultRowHeight="12.75" x14ac:dyDescent="0.2"/>
  <cols>
    <col min="1" max="1" width="4.28515625" style="98" customWidth="1"/>
    <col min="2" max="2" width="26" style="1" customWidth="1"/>
    <col min="3" max="3" width="38.5703125" style="1" customWidth="1"/>
    <col min="4" max="4" width="24.140625" style="1" customWidth="1"/>
    <col min="5" max="5" width="8.140625" style="63" customWidth="1"/>
    <col min="6" max="6" width="16.140625" style="63" customWidth="1"/>
    <col min="7" max="7" width="8.5703125" style="63" customWidth="1"/>
    <col min="8" max="8" width="49.7109375" style="63" customWidth="1"/>
    <col min="9" max="9" width="77.85546875" style="63" customWidth="1"/>
    <col min="10" max="10" width="9.140625" style="1"/>
    <col min="11" max="11" width="40" style="102" customWidth="1"/>
    <col min="12" max="16384" width="9.140625" style="1"/>
  </cols>
  <sheetData>
    <row r="1" spans="1:11" ht="28.5" customHeight="1" x14ac:dyDescent="0.2">
      <c r="A1" s="87" t="s">
        <v>113</v>
      </c>
      <c r="B1" s="101"/>
      <c r="C1" s="101"/>
      <c r="D1" s="101"/>
      <c r="E1" s="101"/>
      <c r="F1" s="101"/>
      <c r="G1" s="101"/>
      <c r="H1" s="101"/>
      <c r="I1" s="101"/>
      <c r="J1" s="102"/>
      <c r="K1" s="1"/>
    </row>
    <row r="2" spans="1:11" ht="15" customHeight="1" x14ac:dyDescent="0.2">
      <c r="A2" s="88" t="s">
        <v>91</v>
      </c>
      <c r="B2" s="88"/>
      <c r="C2" s="12"/>
      <c r="D2" s="12"/>
      <c r="E2" s="12"/>
      <c r="F2" s="12"/>
      <c r="G2" s="12"/>
      <c r="H2" s="12"/>
      <c r="I2" s="12"/>
      <c r="J2" s="102"/>
      <c r="K2" s="1"/>
    </row>
    <row r="3" spans="1:11" s="129" customFormat="1" ht="29.25" customHeight="1" x14ac:dyDescent="0.25">
      <c r="A3" s="170"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170"/>
      <c r="C3" s="170"/>
      <c r="D3" s="170"/>
      <c r="E3" s="170"/>
      <c r="F3" s="170"/>
      <c r="G3" s="170"/>
      <c r="H3" s="170"/>
      <c r="I3" s="170"/>
      <c r="J3" s="128"/>
    </row>
    <row r="4" spans="1:11" ht="63.75" x14ac:dyDescent="0.2">
      <c r="A4" s="171" t="s">
        <v>56</v>
      </c>
      <c r="B4" s="6" t="s">
        <v>109</v>
      </c>
      <c r="C4" s="6"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171" t="s">
        <v>93</v>
      </c>
      <c r="E4" s="171" t="s">
        <v>114</v>
      </c>
      <c r="F4" s="171"/>
      <c r="G4" s="171"/>
      <c r="H4" s="171" t="s">
        <v>95</v>
      </c>
      <c r="I4" s="171" t="s">
        <v>96</v>
      </c>
      <c r="K4" s="103"/>
    </row>
    <row r="5" spans="1:11" s="29" customFormat="1" ht="27" x14ac:dyDescent="0.2">
      <c r="A5" s="171"/>
      <c r="B5" s="171" t="s">
        <v>97</v>
      </c>
      <c r="C5" s="8" t="str">
        <f>'Методика IV этап'!B28</f>
        <v xml:space="preserve">Опубликована  </v>
      </c>
      <c r="D5" s="171"/>
      <c r="E5" s="172" t="s">
        <v>99</v>
      </c>
      <c r="F5" s="8" t="s">
        <v>100</v>
      </c>
      <c r="G5" s="172" t="s">
        <v>101</v>
      </c>
      <c r="H5" s="171"/>
      <c r="I5" s="171"/>
      <c r="K5" s="104"/>
    </row>
    <row r="6" spans="1:11" s="29" customFormat="1" ht="27" x14ac:dyDescent="0.2">
      <c r="A6" s="171"/>
      <c r="B6" s="171"/>
      <c r="C6" s="8" t="str">
        <f>'Методика IV этап'!B29</f>
        <v>Не опубликована или не отвечает требованиям</v>
      </c>
      <c r="D6" s="171"/>
      <c r="E6" s="172"/>
      <c r="F6" s="8" t="s">
        <v>115</v>
      </c>
      <c r="G6" s="172"/>
      <c r="H6" s="171"/>
      <c r="I6" s="171"/>
      <c r="K6" s="104"/>
    </row>
    <row r="7" spans="1:11" s="108" customFormat="1" x14ac:dyDescent="0.2">
      <c r="A7" s="30"/>
      <c r="B7" s="31" t="s">
        <v>105</v>
      </c>
      <c r="C7" s="105"/>
      <c r="D7" s="49"/>
      <c r="E7" s="106"/>
      <c r="F7" s="106"/>
      <c r="G7" s="106"/>
      <c r="H7" s="107"/>
      <c r="I7" s="107"/>
      <c r="K7" s="109"/>
    </row>
    <row r="8" spans="1:11" s="10" customFormat="1" ht="37.5" customHeight="1" x14ac:dyDescent="0.2">
      <c r="A8" s="37">
        <v>1</v>
      </c>
      <c r="B8" s="38" t="s">
        <v>12</v>
      </c>
      <c r="C8" s="46" t="s">
        <v>87</v>
      </c>
      <c r="D8" s="41"/>
      <c r="E8" s="42">
        <f>IF(C8=$C$5,1,0)</f>
        <v>1</v>
      </c>
      <c r="F8" s="42"/>
      <c r="G8" s="42">
        <f>E8*(1-F8)</f>
        <v>1</v>
      </c>
      <c r="H8" s="19" t="s">
        <v>124</v>
      </c>
      <c r="I8" s="56"/>
    </row>
    <row r="9" spans="1:11" s="10" customFormat="1" ht="18" customHeight="1" x14ac:dyDescent="0.2">
      <c r="A9" s="37">
        <v>2</v>
      </c>
      <c r="B9" s="38" t="s">
        <v>13</v>
      </c>
      <c r="C9" s="46" t="s">
        <v>87</v>
      </c>
      <c r="D9" s="44"/>
      <c r="E9" s="42">
        <f>IF(C9=$C$5,1,0)</f>
        <v>1</v>
      </c>
      <c r="F9" s="42"/>
      <c r="G9" s="42">
        <f t="shared" ref="G9:G49" si="0">E9*(1-F9)</f>
        <v>1</v>
      </c>
      <c r="H9" s="19" t="s">
        <v>139</v>
      </c>
      <c r="I9" s="120"/>
    </row>
    <row r="10" spans="1:11" s="10" customFormat="1" ht="63.75" x14ac:dyDescent="0.2">
      <c r="A10" s="37">
        <v>3</v>
      </c>
      <c r="B10" s="38" t="s">
        <v>14</v>
      </c>
      <c r="C10" s="46" t="s">
        <v>88</v>
      </c>
      <c r="D10" s="40"/>
      <c r="E10" s="42">
        <f>IF(C10=$C$5,1,0)</f>
        <v>0</v>
      </c>
      <c r="F10" s="42"/>
      <c r="G10" s="42">
        <f t="shared" si="0"/>
        <v>0</v>
      </c>
      <c r="H10" s="131"/>
      <c r="I10" s="120" t="s">
        <v>130</v>
      </c>
    </row>
    <row r="11" spans="1:11" s="10" customFormat="1" ht="51" x14ac:dyDescent="0.2">
      <c r="A11" s="37">
        <v>4</v>
      </c>
      <c r="B11" s="38" t="s">
        <v>15</v>
      </c>
      <c r="C11" s="46" t="s">
        <v>88</v>
      </c>
      <c r="D11" s="45"/>
      <c r="E11" s="42">
        <f>IF(C11=$C$5,1,0)</f>
        <v>0</v>
      </c>
      <c r="F11" s="42"/>
      <c r="G11" s="42">
        <f t="shared" si="0"/>
        <v>0</v>
      </c>
      <c r="H11" s="123"/>
      <c r="I11" s="46" t="s">
        <v>131</v>
      </c>
    </row>
    <row r="12" spans="1:11" s="132" customFormat="1" x14ac:dyDescent="0.2">
      <c r="A12" s="48"/>
      <c r="B12" s="31" t="s">
        <v>16</v>
      </c>
      <c r="C12" s="49"/>
      <c r="D12" s="49"/>
      <c r="E12" s="34"/>
      <c r="F12" s="106"/>
      <c r="G12" s="107"/>
      <c r="H12" s="50"/>
      <c r="I12" s="50"/>
    </row>
    <row r="13" spans="1:11" s="119" customFormat="1" ht="51" x14ac:dyDescent="0.2">
      <c r="A13" s="37">
        <v>5</v>
      </c>
      <c r="B13" s="38" t="s">
        <v>17</v>
      </c>
      <c r="C13" s="46" t="s">
        <v>88</v>
      </c>
      <c r="D13" s="47"/>
      <c r="E13" s="42">
        <f t="shared" ref="E13:E49" si="1">IF(C13=$C$5,1,0)</f>
        <v>0</v>
      </c>
      <c r="F13" s="42"/>
      <c r="G13" s="42">
        <f t="shared" si="0"/>
        <v>0</v>
      </c>
      <c r="H13" s="133"/>
      <c r="I13" s="46" t="s">
        <v>131</v>
      </c>
    </row>
    <row r="14" spans="1:11" s="122" customFormat="1" ht="51" x14ac:dyDescent="0.2">
      <c r="A14" s="37">
        <v>6</v>
      </c>
      <c r="B14" s="38" t="s">
        <v>18</v>
      </c>
      <c r="C14" s="46" t="s">
        <v>87</v>
      </c>
      <c r="D14" s="41"/>
      <c r="E14" s="42">
        <f t="shared" si="1"/>
        <v>1</v>
      </c>
      <c r="F14" s="42"/>
      <c r="G14" s="42">
        <f t="shared" si="0"/>
        <v>1</v>
      </c>
      <c r="H14" s="19" t="s">
        <v>159</v>
      </c>
      <c r="I14" s="120"/>
    </row>
    <row r="15" spans="1:11" s="119" customFormat="1" ht="127.5" x14ac:dyDescent="0.2">
      <c r="A15" s="37">
        <v>7</v>
      </c>
      <c r="B15" s="38" t="s">
        <v>19</v>
      </c>
      <c r="C15" s="46" t="s">
        <v>87</v>
      </c>
      <c r="D15" s="41"/>
      <c r="E15" s="42">
        <f t="shared" si="1"/>
        <v>1</v>
      </c>
      <c r="F15" s="42"/>
      <c r="G15" s="42">
        <f t="shared" si="0"/>
        <v>1</v>
      </c>
      <c r="H15" s="19" t="s">
        <v>160</v>
      </c>
      <c r="I15" s="54"/>
    </row>
    <row r="16" spans="1:11" s="122" customFormat="1" ht="25.5" x14ac:dyDescent="0.2">
      <c r="A16" s="37">
        <v>8</v>
      </c>
      <c r="B16" s="38" t="s">
        <v>20</v>
      </c>
      <c r="C16" s="46" t="s">
        <v>88</v>
      </c>
      <c r="D16" s="41"/>
      <c r="E16" s="42">
        <f t="shared" si="1"/>
        <v>0</v>
      </c>
      <c r="F16" s="42"/>
      <c r="G16" s="42">
        <f t="shared" si="0"/>
        <v>0</v>
      </c>
      <c r="H16" s="19"/>
      <c r="I16" s="120" t="s">
        <v>165</v>
      </c>
    </row>
    <row r="17" spans="1:9" s="119" customFormat="1" ht="18.75" customHeight="1" x14ac:dyDescent="0.2">
      <c r="A17" s="37">
        <v>9</v>
      </c>
      <c r="B17" s="38" t="s">
        <v>21</v>
      </c>
      <c r="C17" s="46" t="s">
        <v>87</v>
      </c>
      <c r="D17" s="47"/>
      <c r="E17" s="42">
        <f t="shared" si="1"/>
        <v>1</v>
      </c>
      <c r="F17" s="42"/>
      <c r="G17" s="42">
        <f t="shared" si="0"/>
        <v>1</v>
      </c>
      <c r="H17" s="19" t="s">
        <v>171</v>
      </c>
      <c r="I17" s="120"/>
    </row>
    <row r="18" spans="1:9" s="119" customFormat="1" ht="51" x14ac:dyDescent="0.2">
      <c r="A18" s="37">
        <v>10</v>
      </c>
      <c r="B18" s="38" t="s">
        <v>22</v>
      </c>
      <c r="C18" s="46" t="s">
        <v>87</v>
      </c>
      <c r="D18" s="41"/>
      <c r="E18" s="42">
        <f t="shared" si="1"/>
        <v>1</v>
      </c>
      <c r="F18" s="42"/>
      <c r="G18" s="42">
        <f t="shared" si="0"/>
        <v>1</v>
      </c>
      <c r="H18" s="19" t="s">
        <v>173</v>
      </c>
      <c r="I18" s="54" t="s">
        <v>174</v>
      </c>
    </row>
    <row r="19" spans="1:9" s="122" customFormat="1" ht="25.5" x14ac:dyDescent="0.2">
      <c r="A19" s="37">
        <v>11</v>
      </c>
      <c r="B19" s="38" t="s">
        <v>23</v>
      </c>
      <c r="C19" s="46" t="s">
        <v>88</v>
      </c>
      <c r="D19" s="41"/>
      <c r="E19" s="42">
        <f t="shared" si="1"/>
        <v>0</v>
      </c>
      <c r="F19" s="42"/>
      <c r="G19" s="42">
        <f t="shared" si="0"/>
        <v>0</v>
      </c>
      <c r="H19" s="133"/>
      <c r="I19" s="120" t="s">
        <v>165</v>
      </c>
    </row>
    <row r="20" spans="1:9" s="122" customFormat="1" ht="25.5" x14ac:dyDescent="0.2">
      <c r="A20" s="37">
        <v>12</v>
      </c>
      <c r="B20" s="38" t="s">
        <v>24</v>
      </c>
      <c r="C20" s="46" t="s">
        <v>88</v>
      </c>
      <c r="D20" s="47"/>
      <c r="E20" s="42">
        <f t="shared" si="1"/>
        <v>0</v>
      </c>
      <c r="F20" s="42"/>
      <c r="G20" s="42">
        <f t="shared" si="0"/>
        <v>0</v>
      </c>
      <c r="H20" s="19" t="s">
        <v>182</v>
      </c>
      <c r="I20" s="120" t="s">
        <v>183</v>
      </c>
    </row>
    <row r="21" spans="1:9" s="122" customFormat="1" ht="25.5" x14ac:dyDescent="0.2">
      <c r="A21" s="37">
        <v>13</v>
      </c>
      <c r="B21" s="38" t="s">
        <v>25</v>
      </c>
      <c r="C21" s="46" t="s">
        <v>88</v>
      </c>
      <c r="D21" s="47"/>
      <c r="E21" s="42">
        <f t="shared" si="1"/>
        <v>0</v>
      </c>
      <c r="F21" s="42"/>
      <c r="G21" s="42">
        <f t="shared" si="0"/>
        <v>0</v>
      </c>
      <c r="H21" s="123"/>
      <c r="I21" s="120" t="s">
        <v>165</v>
      </c>
    </row>
    <row r="22" spans="1:9" s="122" customFormat="1" ht="25.5" x14ac:dyDescent="0.2">
      <c r="A22" s="37">
        <v>14</v>
      </c>
      <c r="B22" s="38" t="s">
        <v>26</v>
      </c>
      <c r="C22" s="46" t="s">
        <v>88</v>
      </c>
      <c r="D22" s="47"/>
      <c r="E22" s="42">
        <f t="shared" si="1"/>
        <v>0</v>
      </c>
      <c r="F22" s="42"/>
      <c r="G22" s="42">
        <f t="shared" si="0"/>
        <v>0</v>
      </c>
      <c r="H22" s="19"/>
      <c r="I22" s="120" t="s">
        <v>165</v>
      </c>
    </row>
    <row r="23" spans="1:9" s="122" customFormat="1" ht="45.75" customHeight="1" x14ac:dyDescent="0.2">
      <c r="A23" s="37">
        <v>15</v>
      </c>
      <c r="B23" s="38" t="s">
        <v>27</v>
      </c>
      <c r="C23" s="46" t="s">
        <v>88</v>
      </c>
      <c r="D23" s="47"/>
      <c r="E23" s="42">
        <f t="shared" si="1"/>
        <v>0</v>
      </c>
      <c r="F23" s="42"/>
      <c r="G23" s="42">
        <f t="shared" si="0"/>
        <v>0</v>
      </c>
      <c r="H23" s="19" t="s">
        <v>201</v>
      </c>
      <c r="I23" s="120" t="s">
        <v>200</v>
      </c>
    </row>
    <row r="24" spans="1:9" s="122" customFormat="1" ht="25.5" x14ac:dyDescent="0.2">
      <c r="A24" s="37">
        <v>16</v>
      </c>
      <c r="B24" s="38" t="s">
        <v>28</v>
      </c>
      <c r="C24" s="46" t="s">
        <v>88</v>
      </c>
      <c r="D24" s="47"/>
      <c r="E24" s="42">
        <f t="shared" si="1"/>
        <v>0</v>
      </c>
      <c r="F24" s="42"/>
      <c r="G24" s="42">
        <f t="shared" si="0"/>
        <v>0</v>
      </c>
      <c r="H24" s="19"/>
      <c r="I24" s="120" t="s">
        <v>165</v>
      </c>
    </row>
    <row r="25" spans="1:9" s="122" customFormat="1" ht="25.5" x14ac:dyDescent="0.2">
      <c r="A25" s="37">
        <v>17</v>
      </c>
      <c r="B25" s="38" t="s">
        <v>29</v>
      </c>
      <c r="C25" s="46" t="s">
        <v>88</v>
      </c>
      <c r="D25" s="47"/>
      <c r="E25" s="42">
        <f t="shared" si="1"/>
        <v>0</v>
      </c>
      <c r="F25" s="42"/>
      <c r="G25" s="42">
        <f t="shared" si="0"/>
        <v>0</v>
      </c>
      <c r="H25" s="19"/>
      <c r="I25" s="120" t="s">
        <v>165</v>
      </c>
    </row>
    <row r="26" spans="1:9" s="119" customFormat="1" ht="25.5" x14ac:dyDescent="0.2">
      <c r="A26" s="37">
        <v>18</v>
      </c>
      <c r="B26" s="38" t="s">
        <v>30</v>
      </c>
      <c r="C26" s="46" t="s">
        <v>87</v>
      </c>
      <c r="D26" s="41"/>
      <c r="E26" s="42">
        <f t="shared" si="1"/>
        <v>1</v>
      </c>
      <c r="F26" s="42"/>
      <c r="G26" s="42">
        <f t="shared" si="0"/>
        <v>1</v>
      </c>
      <c r="H26" s="19" t="s">
        <v>219</v>
      </c>
      <c r="I26" s="54"/>
    </row>
    <row r="27" spans="1:9" s="11" customFormat="1" ht="25.5" x14ac:dyDescent="0.2">
      <c r="A27" s="37">
        <v>19</v>
      </c>
      <c r="B27" s="38" t="s">
        <v>31</v>
      </c>
      <c r="C27" s="46" t="s">
        <v>88</v>
      </c>
      <c r="D27" s="44"/>
      <c r="E27" s="42">
        <f t="shared" si="1"/>
        <v>0</v>
      </c>
      <c r="F27" s="42"/>
      <c r="G27" s="42">
        <f t="shared" si="0"/>
        <v>0</v>
      </c>
      <c r="H27" s="19"/>
      <c r="I27" s="120" t="s">
        <v>165</v>
      </c>
    </row>
    <row r="28" spans="1:9" s="11" customFormat="1" ht="38.25" x14ac:dyDescent="0.2">
      <c r="A28" s="37">
        <v>20</v>
      </c>
      <c r="B28" s="38" t="s">
        <v>32</v>
      </c>
      <c r="C28" s="46" t="s">
        <v>88</v>
      </c>
      <c r="D28" s="44"/>
      <c r="E28" s="42">
        <f t="shared" si="1"/>
        <v>0</v>
      </c>
      <c r="F28" s="42"/>
      <c r="G28" s="42">
        <f t="shared" si="0"/>
        <v>0</v>
      </c>
      <c r="H28" s="19" t="s">
        <v>231</v>
      </c>
      <c r="I28" s="120" t="s">
        <v>230</v>
      </c>
    </row>
    <row r="29" spans="1:9" s="11" customFormat="1" ht="25.5" x14ac:dyDescent="0.2">
      <c r="A29" s="37">
        <v>21</v>
      </c>
      <c r="B29" s="38" t="s">
        <v>33</v>
      </c>
      <c r="C29" s="46" t="s">
        <v>88</v>
      </c>
      <c r="D29" s="41"/>
      <c r="E29" s="42">
        <f t="shared" si="1"/>
        <v>0</v>
      </c>
      <c r="F29" s="42"/>
      <c r="G29" s="42">
        <f t="shared" si="0"/>
        <v>0</v>
      </c>
      <c r="H29" s="123"/>
      <c r="I29" s="120" t="s">
        <v>165</v>
      </c>
    </row>
    <row r="30" spans="1:9" s="10" customFormat="1" ht="25.5" x14ac:dyDescent="0.2">
      <c r="A30" s="37">
        <v>22</v>
      </c>
      <c r="B30" s="38" t="s">
        <v>34</v>
      </c>
      <c r="C30" s="46" t="s">
        <v>88</v>
      </c>
      <c r="D30" s="44"/>
      <c r="E30" s="42">
        <f t="shared" si="1"/>
        <v>0</v>
      </c>
      <c r="F30" s="42"/>
      <c r="G30" s="42">
        <f t="shared" si="0"/>
        <v>0</v>
      </c>
      <c r="H30" s="19"/>
      <c r="I30" s="120" t="s">
        <v>165</v>
      </c>
    </row>
    <row r="31" spans="1:9" s="11" customFormat="1" ht="25.5" x14ac:dyDescent="0.2">
      <c r="A31" s="37">
        <v>23</v>
      </c>
      <c r="B31" s="38" t="s">
        <v>35</v>
      </c>
      <c r="C31" s="46" t="s">
        <v>88</v>
      </c>
      <c r="D31" s="44"/>
      <c r="E31" s="42">
        <f t="shared" si="1"/>
        <v>0</v>
      </c>
      <c r="F31" s="42"/>
      <c r="G31" s="42">
        <f t="shared" si="0"/>
        <v>0</v>
      </c>
      <c r="H31" s="123"/>
      <c r="I31" s="120" t="s">
        <v>165</v>
      </c>
    </row>
    <row r="32" spans="1:9" s="11" customFormat="1" ht="25.5" x14ac:dyDescent="0.2">
      <c r="A32" s="37">
        <v>24</v>
      </c>
      <c r="B32" s="38" t="s">
        <v>36</v>
      </c>
      <c r="C32" s="46" t="s">
        <v>88</v>
      </c>
      <c r="D32" s="44"/>
      <c r="E32" s="42">
        <f t="shared" si="1"/>
        <v>0</v>
      </c>
      <c r="F32" s="42"/>
      <c r="G32" s="42">
        <f t="shared" si="0"/>
        <v>0</v>
      </c>
      <c r="H32" s="123"/>
      <c r="I32" s="120" t="s">
        <v>165</v>
      </c>
    </row>
    <row r="33" spans="1:9" s="10" customFormat="1" ht="25.5" x14ac:dyDescent="0.2">
      <c r="A33" s="37">
        <v>25</v>
      </c>
      <c r="B33" s="38" t="s">
        <v>37</v>
      </c>
      <c r="C33" s="46" t="s">
        <v>87</v>
      </c>
      <c r="D33" s="44"/>
      <c r="E33" s="42">
        <f t="shared" si="1"/>
        <v>1</v>
      </c>
      <c r="F33" s="42"/>
      <c r="G33" s="42">
        <f t="shared" si="0"/>
        <v>1</v>
      </c>
      <c r="H33" s="19" t="s">
        <v>260</v>
      </c>
      <c r="I33" s="54"/>
    </row>
    <row r="34" spans="1:9" s="11" customFormat="1" ht="25.5" x14ac:dyDescent="0.2">
      <c r="A34" s="37">
        <v>26</v>
      </c>
      <c r="B34" s="38" t="s">
        <v>38</v>
      </c>
      <c r="C34" s="46" t="s">
        <v>88</v>
      </c>
      <c r="D34" s="41"/>
      <c r="E34" s="42">
        <f t="shared" si="1"/>
        <v>0</v>
      </c>
      <c r="F34" s="42"/>
      <c r="G34" s="42">
        <f t="shared" si="0"/>
        <v>0</v>
      </c>
      <c r="H34" s="133"/>
      <c r="I34" s="120" t="s">
        <v>165</v>
      </c>
    </row>
    <row r="35" spans="1:9" s="11" customFormat="1" ht="51" x14ac:dyDescent="0.2">
      <c r="A35" s="37">
        <v>27</v>
      </c>
      <c r="B35" s="38" t="s">
        <v>39</v>
      </c>
      <c r="C35" s="46" t="s">
        <v>87</v>
      </c>
      <c r="D35" s="41"/>
      <c r="E35" s="42">
        <f t="shared" si="1"/>
        <v>1</v>
      </c>
      <c r="F35" s="42"/>
      <c r="G35" s="42">
        <f t="shared" si="0"/>
        <v>1</v>
      </c>
      <c r="H35" s="19" t="s">
        <v>269</v>
      </c>
      <c r="I35" s="120"/>
    </row>
    <row r="36" spans="1:9" s="11" customFormat="1" ht="25.5" x14ac:dyDescent="0.2">
      <c r="A36" s="37">
        <v>28</v>
      </c>
      <c r="B36" s="38" t="s">
        <v>40</v>
      </c>
      <c r="C36" s="46" t="s">
        <v>88</v>
      </c>
      <c r="D36" s="41"/>
      <c r="E36" s="42">
        <f t="shared" si="1"/>
        <v>0</v>
      </c>
      <c r="F36" s="42"/>
      <c r="G36" s="42">
        <f t="shared" si="0"/>
        <v>0</v>
      </c>
      <c r="H36" s="123"/>
      <c r="I36" s="120" t="s">
        <v>165</v>
      </c>
    </row>
    <row r="37" spans="1:9" s="11" customFormat="1" ht="25.5" x14ac:dyDescent="0.2">
      <c r="A37" s="37">
        <v>29</v>
      </c>
      <c r="B37" s="38" t="s">
        <v>41</v>
      </c>
      <c r="C37" s="46" t="s">
        <v>88</v>
      </c>
      <c r="D37" s="41"/>
      <c r="E37" s="42">
        <f t="shared" si="1"/>
        <v>0</v>
      </c>
      <c r="F37" s="42"/>
      <c r="G37" s="42">
        <f t="shared" si="0"/>
        <v>0</v>
      </c>
      <c r="H37" s="123"/>
      <c r="I37" s="120" t="s">
        <v>165</v>
      </c>
    </row>
    <row r="38" spans="1:9" s="11" customFormat="1" ht="25.5" x14ac:dyDescent="0.2">
      <c r="A38" s="58">
        <v>30</v>
      </c>
      <c r="B38" s="38" t="s">
        <v>42</v>
      </c>
      <c r="C38" s="46" t="s">
        <v>88</v>
      </c>
      <c r="D38" s="41"/>
      <c r="E38" s="42">
        <f t="shared" si="1"/>
        <v>0</v>
      </c>
      <c r="F38" s="42"/>
      <c r="G38" s="42">
        <f t="shared" si="0"/>
        <v>0</v>
      </c>
      <c r="H38" s="123"/>
      <c r="I38" s="120" t="s">
        <v>165</v>
      </c>
    </row>
    <row r="39" spans="1:9" s="11" customFormat="1" ht="25.5" x14ac:dyDescent="0.2">
      <c r="A39" s="58">
        <v>31</v>
      </c>
      <c r="B39" s="38" t="s">
        <v>43</v>
      </c>
      <c r="C39" s="46" t="s">
        <v>88</v>
      </c>
      <c r="D39" s="41"/>
      <c r="E39" s="42">
        <f t="shared" si="1"/>
        <v>0</v>
      </c>
      <c r="F39" s="42"/>
      <c r="G39" s="42">
        <f t="shared" si="0"/>
        <v>0</v>
      </c>
      <c r="H39" s="123"/>
      <c r="I39" s="120" t="s">
        <v>165</v>
      </c>
    </row>
    <row r="40" spans="1:9" s="11" customFormat="1" ht="25.5" x14ac:dyDescent="0.2">
      <c r="A40" s="58">
        <v>32</v>
      </c>
      <c r="B40" s="38" t="s">
        <v>44</v>
      </c>
      <c r="C40" s="46" t="s">
        <v>88</v>
      </c>
      <c r="D40" s="41"/>
      <c r="E40" s="42">
        <f t="shared" si="1"/>
        <v>0</v>
      </c>
      <c r="F40" s="42"/>
      <c r="G40" s="42">
        <f t="shared" si="0"/>
        <v>0</v>
      </c>
      <c r="H40" s="123"/>
      <c r="I40" s="120" t="s">
        <v>165</v>
      </c>
    </row>
    <row r="41" spans="1:9" s="10" customFormat="1" ht="26.25" customHeight="1" x14ac:dyDescent="0.2">
      <c r="A41" s="58">
        <v>33</v>
      </c>
      <c r="B41" s="38" t="s">
        <v>45</v>
      </c>
      <c r="C41" s="46" t="s">
        <v>87</v>
      </c>
      <c r="D41" s="41"/>
      <c r="E41" s="42">
        <f t="shared" si="1"/>
        <v>1</v>
      </c>
      <c r="F41" s="42"/>
      <c r="G41" s="42">
        <f t="shared" si="0"/>
        <v>1</v>
      </c>
      <c r="H41" s="19" t="s">
        <v>296</v>
      </c>
      <c r="I41" s="46" t="s">
        <v>165</v>
      </c>
    </row>
    <row r="42" spans="1:9" s="10" customFormat="1" ht="19.5" customHeight="1" x14ac:dyDescent="0.2">
      <c r="A42" s="58">
        <v>34</v>
      </c>
      <c r="B42" s="38" t="s">
        <v>46</v>
      </c>
      <c r="C42" s="46" t="s">
        <v>87</v>
      </c>
      <c r="D42" s="41"/>
      <c r="E42" s="42">
        <f t="shared" si="1"/>
        <v>1</v>
      </c>
      <c r="F42" s="42"/>
      <c r="G42" s="42">
        <f t="shared" si="0"/>
        <v>1</v>
      </c>
      <c r="H42" s="19" t="s">
        <v>300</v>
      </c>
      <c r="I42" s="46"/>
    </row>
    <row r="43" spans="1:9" s="11" customFormat="1" ht="25.5" x14ac:dyDescent="0.2">
      <c r="A43" s="58">
        <v>35</v>
      </c>
      <c r="B43" s="38" t="s">
        <v>47</v>
      </c>
      <c r="C43" s="46" t="s">
        <v>88</v>
      </c>
      <c r="D43" s="41"/>
      <c r="E43" s="42">
        <f t="shared" si="1"/>
        <v>0</v>
      </c>
      <c r="F43" s="42"/>
      <c r="G43" s="42">
        <f t="shared" si="0"/>
        <v>0</v>
      </c>
      <c r="H43" s="123"/>
      <c r="I43" s="120" t="s">
        <v>165</v>
      </c>
    </row>
    <row r="44" spans="1:9" s="11" customFormat="1" ht="25.5" x14ac:dyDescent="0.2">
      <c r="A44" s="37">
        <v>36</v>
      </c>
      <c r="B44" s="38" t="s">
        <v>48</v>
      </c>
      <c r="C44" s="46" t="s">
        <v>88</v>
      </c>
      <c r="D44" s="41"/>
      <c r="E44" s="42">
        <f t="shared" si="1"/>
        <v>0</v>
      </c>
      <c r="F44" s="42"/>
      <c r="G44" s="42">
        <f t="shared" si="0"/>
        <v>0</v>
      </c>
      <c r="H44" s="135"/>
      <c r="I44" s="120" t="s">
        <v>165</v>
      </c>
    </row>
    <row r="45" spans="1:9" s="11" customFormat="1" ht="25.5" x14ac:dyDescent="0.2">
      <c r="A45" s="37">
        <v>37</v>
      </c>
      <c r="B45" s="38" t="s">
        <v>49</v>
      </c>
      <c r="C45" s="46" t="s">
        <v>88</v>
      </c>
      <c r="D45" s="41"/>
      <c r="E45" s="42">
        <f t="shared" si="1"/>
        <v>0</v>
      </c>
      <c r="F45" s="42"/>
      <c r="G45" s="42">
        <f t="shared" si="0"/>
        <v>0</v>
      </c>
      <c r="H45" s="123"/>
      <c r="I45" s="120" t="s">
        <v>165</v>
      </c>
    </row>
    <row r="46" spans="1:9" s="10" customFormat="1" ht="25.5" x14ac:dyDescent="0.2">
      <c r="A46" s="37">
        <v>38</v>
      </c>
      <c r="B46" s="38" t="s">
        <v>50</v>
      </c>
      <c r="C46" s="46" t="s">
        <v>87</v>
      </c>
      <c r="D46" s="41"/>
      <c r="E46" s="42">
        <f t="shared" si="1"/>
        <v>1</v>
      </c>
      <c r="F46" s="42"/>
      <c r="G46" s="42">
        <f t="shared" si="0"/>
        <v>1</v>
      </c>
      <c r="H46" s="19" t="s">
        <v>319</v>
      </c>
      <c r="I46" s="54"/>
    </row>
    <row r="47" spans="1:9" s="11" customFormat="1" ht="38.25" x14ac:dyDescent="0.2">
      <c r="A47" s="37">
        <v>39</v>
      </c>
      <c r="B47" s="38" t="s">
        <v>51</v>
      </c>
      <c r="C47" s="46" t="s">
        <v>87</v>
      </c>
      <c r="D47" s="41"/>
      <c r="E47" s="42">
        <f t="shared" si="1"/>
        <v>1</v>
      </c>
      <c r="F47" s="42"/>
      <c r="G47" s="42">
        <f t="shared" si="0"/>
        <v>1</v>
      </c>
      <c r="H47" s="19" t="s">
        <v>326</v>
      </c>
      <c r="I47" s="54"/>
    </row>
    <row r="48" spans="1:9" s="11" customFormat="1" ht="25.5" x14ac:dyDescent="0.2">
      <c r="A48" s="37">
        <v>40</v>
      </c>
      <c r="B48" s="38" t="s">
        <v>52</v>
      </c>
      <c r="C48" s="46" t="s">
        <v>88</v>
      </c>
      <c r="D48" s="41"/>
      <c r="E48" s="42">
        <f t="shared" si="1"/>
        <v>0</v>
      </c>
      <c r="F48" s="42"/>
      <c r="G48" s="42">
        <f t="shared" si="0"/>
        <v>0</v>
      </c>
      <c r="H48" s="123"/>
      <c r="I48" s="120" t="s">
        <v>165</v>
      </c>
    </row>
    <row r="49" spans="1:9" s="10" customFormat="1" ht="25.5" x14ac:dyDescent="0.2">
      <c r="A49" s="37">
        <v>41</v>
      </c>
      <c r="B49" s="38" t="s">
        <v>53</v>
      </c>
      <c r="C49" s="46" t="s">
        <v>87</v>
      </c>
      <c r="D49" s="41"/>
      <c r="E49" s="42">
        <f t="shared" si="1"/>
        <v>1</v>
      </c>
      <c r="F49" s="42"/>
      <c r="G49" s="42">
        <f t="shared" si="0"/>
        <v>1</v>
      </c>
      <c r="H49" s="19" t="s">
        <v>335</v>
      </c>
      <c r="I49" s="120"/>
    </row>
    <row r="50" spans="1:9" x14ac:dyDescent="0.2">
      <c r="A50" s="59"/>
      <c r="B50" s="11"/>
      <c r="C50" s="11"/>
      <c r="D50" s="11"/>
      <c r="E50" s="138"/>
      <c r="F50" s="138"/>
      <c r="G50" s="138"/>
      <c r="H50" s="101"/>
    </row>
    <row r="51" spans="1:9" x14ac:dyDescent="0.2">
      <c r="H51" s="101"/>
    </row>
    <row r="52" spans="1:9" x14ac:dyDescent="0.2">
      <c r="A52" s="100"/>
      <c r="B52" s="65"/>
      <c r="C52" s="65"/>
      <c r="D52" s="65"/>
      <c r="E52" s="66"/>
      <c r="F52" s="66"/>
      <c r="G52" s="66"/>
      <c r="H52" s="134"/>
      <c r="I52" s="66"/>
    </row>
    <row r="53" spans="1:9" x14ac:dyDescent="0.2">
      <c r="H53" s="101"/>
    </row>
    <row r="56" spans="1:9" x14ac:dyDescent="0.2">
      <c r="A56" s="100"/>
      <c r="B56" s="65"/>
      <c r="C56" s="65"/>
      <c r="D56" s="65"/>
      <c r="E56" s="66"/>
      <c r="F56" s="66"/>
      <c r="G56" s="66"/>
      <c r="H56" s="66"/>
      <c r="I56" s="66"/>
    </row>
    <row r="59" spans="1:9" x14ac:dyDescent="0.2">
      <c r="A59" s="100"/>
      <c r="B59" s="65"/>
      <c r="C59" s="65"/>
      <c r="D59" s="65"/>
      <c r="E59" s="66"/>
      <c r="F59" s="66"/>
      <c r="G59" s="66"/>
      <c r="H59" s="66"/>
      <c r="I59" s="66"/>
    </row>
    <row r="63" spans="1:9" x14ac:dyDescent="0.2">
      <c r="A63" s="100"/>
      <c r="B63" s="65"/>
      <c r="C63" s="65"/>
      <c r="D63" s="65"/>
      <c r="E63" s="66"/>
      <c r="F63" s="66"/>
      <c r="G63" s="66"/>
      <c r="H63" s="66"/>
      <c r="I63" s="66"/>
    </row>
    <row r="66" spans="1:9" x14ac:dyDescent="0.2">
      <c r="A66" s="100"/>
      <c r="B66" s="65"/>
      <c r="C66" s="65"/>
      <c r="D66" s="65"/>
      <c r="E66" s="66"/>
      <c r="F66" s="66"/>
      <c r="G66" s="66"/>
      <c r="H66" s="66"/>
      <c r="I66" s="66"/>
    </row>
    <row r="70" spans="1:9" x14ac:dyDescent="0.2">
      <c r="A70" s="100"/>
      <c r="B70" s="65"/>
      <c r="C70" s="65"/>
      <c r="D70" s="65"/>
      <c r="E70" s="66"/>
      <c r="F70" s="66"/>
      <c r="G70" s="66"/>
      <c r="H70" s="66"/>
      <c r="I70" s="66"/>
    </row>
  </sheetData>
  <mergeCells count="9">
    <mergeCell ref="A3:I3"/>
    <mergeCell ref="A4:A6"/>
    <mergeCell ref="D4:D6"/>
    <mergeCell ref="E4:G4"/>
    <mergeCell ref="H4:H6"/>
    <mergeCell ref="I4:I6"/>
    <mergeCell ref="B5:B6"/>
    <mergeCell ref="E5:E6"/>
    <mergeCell ref="G5:G6"/>
  </mergeCells>
  <dataValidations count="3">
    <dataValidation type="list" allowBlank="1" showInputMessage="1" showErrorMessage="1" sqref="F13">
      <formula1 xml:space="preserve"> Формат</formula1>
    </dataValidation>
    <dataValidation type="list" allowBlank="1" showInputMessage="1" showErrorMessage="1" sqref="F8:F11 F14:F49">
      <formula1>Формат</formula1>
    </dataValidation>
    <dataValidation type="list" allowBlank="1" showInputMessage="1" showErrorMessage="1" sqref="C8:C11 C13:C49">
      <formula1>$C$5:$C$6</formula1>
    </dataValidation>
  </dataValidations>
  <hyperlinks>
    <hyperlink ref="H8" r:id="rId1" display="http://saratovmer.ru/news/2023/06/06/79219.html"/>
    <hyperlink ref="H9" r:id="rId2"/>
    <hyperlink ref="H14" r:id="rId3" display="https://arkadak.gosuslugi.ru/dlya-zhiteley/novosti-i-reportazhi/novosti_445.html"/>
    <hyperlink ref="H17" r:id="rId4"/>
    <hyperlink ref="H20" r:id="rId5"/>
    <hyperlink ref="H28" r:id="rId6"/>
  </hyperlinks>
  <pageMargins left="0.31496062992125984" right="0.31496062992125984" top="0.35433070866141736" bottom="0.35433070866141736" header="0.31496062992125984" footer="0.11811023622047245"/>
  <pageSetup paperSize="9" scale="55" fitToHeight="0" orientation="landscape" r:id="rId7"/>
  <rowBreaks count="1" manualBreakCount="1">
    <brk id="2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19</vt:i4>
      </vt:variant>
    </vt:vector>
  </HeadingPairs>
  <TitlesOfParts>
    <vt:vector size="27"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2024-02-14T07:37:37Z</cp:lastPrinted>
  <dcterms:created xsi:type="dcterms:W3CDTF">2021-02-11T13:21:47Z</dcterms:created>
  <dcterms:modified xsi:type="dcterms:W3CDTF">2024-02-14T07:37:43Z</dcterms:modified>
</cp:coreProperties>
</file>