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90" yWindow="285" windowWidth="12960" windowHeight="11145"/>
  </bookViews>
  <sheets>
    <sheet name="Доходы областного бюджета " sheetId="1" r:id="rId1"/>
  </sheets>
  <definedNames>
    <definedName name="_xlnm.Print_Area" localSheetId="0">'Доходы областного бюджета '!$A$1:$G$48</definedName>
  </definedNames>
  <calcPr calcId="144525"/>
</workbook>
</file>

<file path=xl/calcChain.xml><?xml version="1.0" encoding="utf-8"?>
<calcChain xmlns="http://schemas.openxmlformats.org/spreadsheetml/2006/main">
  <c r="D37" i="1" l="1"/>
  <c r="E37" i="1"/>
  <c r="F37" i="1"/>
  <c r="G37" i="1"/>
  <c r="C37" i="1"/>
  <c r="D13" i="1"/>
  <c r="E8" i="1"/>
  <c r="E29" i="1" l="1"/>
  <c r="G17" i="1"/>
  <c r="F17" i="1"/>
  <c r="E17" i="1"/>
  <c r="G21" i="1"/>
  <c r="F21" i="1"/>
  <c r="E21" i="1"/>
  <c r="G24" i="1"/>
  <c r="F24" i="1"/>
  <c r="E24" i="1"/>
  <c r="D29" i="1" l="1"/>
  <c r="D21" i="1" l="1"/>
  <c r="C21" i="1"/>
  <c r="D17" i="1"/>
  <c r="D12" i="1"/>
  <c r="D9" i="1"/>
  <c r="C13" i="1" l="1"/>
  <c r="D24" i="1" l="1"/>
  <c r="D8" i="1" s="1"/>
  <c r="D7" i="1" s="1"/>
  <c r="C24" i="1"/>
  <c r="C17" i="1"/>
  <c r="D38" i="1" l="1"/>
  <c r="D48" i="1" s="1"/>
  <c r="E38" i="1"/>
  <c r="F38" i="1"/>
  <c r="G38" i="1"/>
  <c r="F29" i="1" l="1"/>
  <c r="G29" i="1"/>
  <c r="C29" i="1"/>
  <c r="C38" i="1" l="1"/>
  <c r="C12" i="1" l="1"/>
  <c r="C9" i="1"/>
  <c r="E9" i="1"/>
  <c r="F9" i="1"/>
  <c r="G9" i="1"/>
  <c r="F8" i="1" l="1"/>
  <c r="G8" i="1"/>
  <c r="C8" i="1"/>
  <c r="C7" i="1"/>
  <c r="C48" i="1" s="1"/>
  <c r="G7" i="1"/>
  <c r="G48" i="1" s="1"/>
  <c r="F7" i="1"/>
  <c r="F48" i="1" s="1"/>
  <c r="E7" i="1"/>
  <c r="E48" i="1" s="1"/>
</calcChain>
</file>

<file path=xl/sharedStrings.xml><?xml version="1.0" encoding="utf-8"?>
<sst xmlns="http://schemas.openxmlformats.org/spreadsheetml/2006/main" count="88" uniqueCount="88">
  <si>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</si>
  <si>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</si>
  <si>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</si>
  <si>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</si>
  <si>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</si>
  <si>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</si>
  <si>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</si>
  <si>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</si>
  <si>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</si>
  <si>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</si>
  <si>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</si>
  <si>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</si>
  <si>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</si>
  <si>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</si>
  <si>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</si>
  <si>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</si>
  <si>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</si>
  <si>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</si>
  <si>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</si>
  <si>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</si>
  <si>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</si>
  <si>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</si>
  <si>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</si>
  <si>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</si>
  <si>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</si>
  <si>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</si>
  <si>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</si>
  <si>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</si>
  <si>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Иные межбюджетные трансферты</t>
  </si>
  <si>
    <t>Прогноз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</si>
  <si>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</si>
  <si>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</si>
  <si>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</si>
  <si>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</si>
  <si>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</si>
  <si>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</si>
  <si>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</si>
  <si>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</si>
  <si>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</si>
  <si>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</si>
  <si>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</si>
  <si>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</si>
  <si>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</si>
  <si>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</si>
  <si>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</si>
  <si>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</si>
  <si>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</si>
  <si>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</si>
  <si>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</si>
  <si>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</si>
  <si>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</si>
  <si>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</si>
  <si>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</si>
  <si>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</si>
  <si>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</si>
  <si>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</si>
  <si>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</si>
  <si>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</si>
  <si>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</si>
  <si>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</si>
  <si>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</si>
  <si>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</si>
  <si>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</si>
  <si>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</si>
  <si>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</si>
  <si>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</si>
  <si>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</si>
  <si>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</si>
  <si>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</si>
  <si>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</si>
  <si>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>Единый сельскохозяйственный налог</t>
  </si>
  <si>
    <t>1 05 03000 01 0000 110</t>
  </si>
  <si>
    <t>Акцизы на алкогольную продукцию</t>
  </si>
  <si>
    <t>Акцизы на нефтепродукты</t>
  </si>
  <si>
    <t>НЕНАЛОГОВЫЕ ДОХОДЫ</t>
  </si>
  <si>
    <t>НАЛОГОВЫЕ ДОХОДЫ</t>
  </si>
  <si>
    <t>тыс. рублей</t>
  </si>
  <si>
    <t>ВСЕГО:</t>
  </si>
  <si>
    <t>2024 год</t>
  </si>
  <si>
    <t>1 05 06000 01 0000 110</t>
  </si>
  <si>
    <t>Налог на профессиональный доход</t>
  </si>
  <si>
    <t>2025 год</t>
  </si>
  <si>
    <t>2 04 00000 00 0000 000</t>
  </si>
  <si>
    <t>БЕЗВОЗМЕЗДНЫЕ ПОСТУПЛЕНИЯ ОТ НЕГОСУДАРСТВЕННЫХ ОРГАНИЗАЦИЙ</t>
  </si>
  <si>
    <t xml:space="preserve">2022 год (отчет) </t>
  </si>
  <si>
    <t xml:space="preserve">2023 год (оценка) </t>
  </si>
  <si>
    <t>2026 год</t>
  </si>
  <si>
    <t>Акцизы на сталь жидкую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</si>
</sst>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0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name val="PT Astra Serif"/>
      <family val="1"/>
      <charset val="204"/>
    </font>
    <font>
      <sz val="12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3" fillId="0" borderId="0" xfId="0" applyNumberFormat="1" applyFont="1"/>
    <xf numFmtId="165" fontId="5" fillId="2" borderId="1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53"/>
  <sheetViews>
    <sheetView showZeros="0" tabSelected="1" view="pageBreakPreview" zoomScale="70" zoomScaleNormal="100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18" sqref="I18"/>
    </sheetView>
  </sheetViews>
  <sheetFormatPr defaultRowHeight="15" x14ac:dyDescent="0.25"/>
  <cols>
    <col min="1" max="1" width="33.6640625" style="1" customWidth="1"/>
    <col min="2" max="2" width="75.33203125" style="1" customWidth="1"/>
    <col min="3" max="3" width="19.1640625" style="2" customWidth="1"/>
    <col min="4" max="4" width="17.5" style="1" customWidth="1"/>
    <col min="5" max="5" width="19" style="1" customWidth="1"/>
    <col min="6" max="6" width="19.6640625" style="1" customWidth="1"/>
    <col min="7" max="7" width="18" style="1" customWidth="1"/>
    <col min="8" max="8" width="9.33203125" style="1"/>
    <col min="9" max="9" width="15.33203125" style="1" bestFit="1" customWidth="1"/>
    <col min="10" max="10" width="27.1640625" style="1" customWidth="1"/>
    <col min="11" max="11" width="14" style="1" bestFit="1" customWidth="1"/>
    <col min="12" max="16384" width="9.33203125" style="1"/>
  </cols>
  <sheetData>
    <row r="1" spans="1:9" ht="20.25" x14ac:dyDescent="0.3">
      <c r="A1" s="26" t="s">
        <v>69</v>
      </c>
      <c r="B1" s="26"/>
      <c r="C1" s="26"/>
      <c r="D1" s="26"/>
      <c r="E1" s="26"/>
      <c r="F1" s="26"/>
      <c r="G1" s="26"/>
    </row>
    <row r="3" spans="1:9" x14ac:dyDescent="0.25">
      <c r="G3" s="3" t="s">
        <v>76</v>
      </c>
    </row>
    <row r="4" spans="1:9" ht="21" customHeight="1" x14ac:dyDescent="0.25">
      <c r="A4" s="27" t="s">
        <v>26</v>
      </c>
      <c r="B4" s="27" t="s">
        <v>27</v>
      </c>
      <c r="C4" s="27" t="s">
        <v>84</v>
      </c>
      <c r="D4" s="27" t="s">
        <v>85</v>
      </c>
      <c r="E4" s="27" t="s">
        <v>29</v>
      </c>
      <c r="F4" s="27"/>
      <c r="G4" s="27"/>
    </row>
    <row r="5" spans="1:9" ht="23.25" customHeight="1" x14ac:dyDescent="0.25">
      <c r="A5" s="27"/>
      <c r="B5" s="27"/>
      <c r="C5" s="27"/>
      <c r="D5" s="27"/>
      <c r="E5" s="4" t="s">
        <v>78</v>
      </c>
      <c r="F5" s="4" t="s">
        <v>81</v>
      </c>
      <c r="G5" s="4" t="s">
        <v>86</v>
      </c>
    </row>
    <row r="6" spans="1:9" ht="12.75" customHeight="1" x14ac:dyDescent="0.25">
      <c r="A6" s="5">
        <v>1</v>
      </c>
      <c r="B6" s="5">
        <v>2</v>
      </c>
      <c r="C6" s="6">
        <v>3</v>
      </c>
      <c r="D6" s="5">
        <v>4</v>
      </c>
      <c r="E6" s="5">
        <v>5</v>
      </c>
      <c r="F6" s="5">
        <v>6</v>
      </c>
      <c r="G6" s="5">
        <v>7</v>
      </c>
    </row>
    <row r="7" spans="1:9" ht="20.25" customHeight="1" x14ac:dyDescent="0.25">
      <c r="A7" s="7" t="s">
        <v>0</v>
      </c>
      <c r="B7" s="8" t="s">
        <v>56</v>
      </c>
      <c r="C7" s="20">
        <f>C9+C12+C17+C21+C24+C27+C28+C30+C31+C32+C33+C34+C35+C36</f>
        <v>97127059.150000006</v>
      </c>
      <c r="D7" s="20">
        <f>D8+D29</f>
        <v>98118372.409609988</v>
      </c>
      <c r="E7" s="20">
        <f>E9+E12+E17+E21+E24+E27+E28+E30+E31+E32+E33+E34+E35+E36</f>
        <v>107856772.05500001</v>
      </c>
      <c r="F7" s="20">
        <f>F9+F12+F17+F21+F24+F27+F28+F30+F31+F32+F33+F34+F35+F36</f>
        <v>113249235.03664</v>
      </c>
      <c r="G7" s="20">
        <f>G9+G12+G17+G21+G24+G27+G28+G30+G31+G32+G33+G34+G35+G36</f>
        <v>122561710.17281999</v>
      </c>
    </row>
    <row r="8" spans="1:9" ht="20.25" customHeight="1" x14ac:dyDescent="0.25">
      <c r="A8" s="7"/>
      <c r="B8" s="8" t="s">
        <v>75</v>
      </c>
      <c r="C8" s="20">
        <f>C9+C12+C17+C21+C24+C27+C28</f>
        <v>94243274.269999996</v>
      </c>
      <c r="D8" s="20">
        <f>D9+D12+D17+D21+D24+D27+D28</f>
        <v>96593110.009659991</v>
      </c>
      <c r="E8" s="20">
        <f>E9+E12+E17+E21+E24+E27+E28</f>
        <v>106258120.421</v>
      </c>
      <c r="F8" s="20">
        <f>F9+F12+F17+F21+F24+F27+F28</f>
        <v>111649539.90099999</v>
      </c>
      <c r="G8" s="20">
        <f>G9+G12+G17+G21+G24+G27+G28</f>
        <v>120964086.37899998</v>
      </c>
    </row>
    <row r="9" spans="1:9" ht="20.25" customHeight="1" x14ac:dyDescent="0.25">
      <c r="A9" s="12" t="s">
        <v>31</v>
      </c>
      <c r="B9" s="10" t="s">
        <v>57</v>
      </c>
      <c r="C9" s="21">
        <f t="shared" ref="C9:G9" si="0">C10+C11</f>
        <v>62580196.280000001</v>
      </c>
      <c r="D9" s="21">
        <f>D10+D11</f>
        <v>64392466.920709997</v>
      </c>
      <c r="E9" s="21">
        <f t="shared" si="0"/>
        <v>71492781.700000003</v>
      </c>
      <c r="F9" s="21">
        <f t="shared" si="0"/>
        <v>77946360</v>
      </c>
      <c r="G9" s="21">
        <f t="shared" si="0"/>
        <v>83277877.699999988</v>
      </c>
    </row>
    <row r="10" spans="1:9" ht="19.5" customHeight="1" x14ac:dyDescent="0.25">
      <c r="A10" s="12" t="s">
        <v>1</v>
      </c>
      <c r="B10" s="10" t="s">
        <v>2</v>
      </c>
      <c r="C10" s="21">
        <v>30801957.890000001</v>
      </c>
      <c r="D10" s="21">
        <v>31318576.758710001</v>
      </c>
      <c r="E10" s="21">
        <v>33387141.600000005</v>
      </c>
      <c r="F10" s="21">
        <v>36451224</v>
      </c>
      <c r="G10" s="21">
        <v>38674748</v>
      </c>
    </row>
    <row r="11" spans="1:9" ht="19.5" customHeight="1" x14ac:dyDescent="0.25">
      <c r="A11" s="12" t="s">
        <v>3</v>
      </c>
      <c r="B11" s="10" t="s">
        <v>4</v>
      </c>
      <c r="C11" s="21">
        <v>31778238.390000001</v>
      </c>
      <c r="D11" s="21">
        <v>33073890.162</v>
      </c>
      <c r="E11" s="21">
        <v>38105640.099999994</v>
      </c>
      <c r="F11" s="21">
        <v>41495135.999999993</v>
      </c>
      <c r="G11" s="21">
        <v>44603129.699999988</v>
      </c>
    </row>
    <row r="12" spans="1:9" ht="39" customHeight="1" x14ac:dyDescent="0.25">
      <c r="A12" s="12" t="s">
        <v>32</v>
      </c>
      <c r="B12" s="14" t="s">
        <v>33</v>
      </c>
      <c r="C12" s="21">
        <f t="shared" ref="C12" si="1">C13</f>
        <v>13281700.560000002</v>
      </c>
      <c r="D12" s="21">
        <f>D13</f>
        <v>13447785.300000001</v>
      </c>
      <c r="E12" s="21">
        <v>13510972.800000001</v>
      </c>
      <c r="F12" s="21">
        <v>11615965.800000001</v>
      </c>
      <c r="G12" s="21">
        <v>14734713.299999999</v>
      </c>
    </row>
    <row r="13" spans="1:9" ht="37.5" customHeight="1" x14ac:dyDescent="0.25">
      <c r="A13" s="12" t="s">
        <v>5</v>
      </c>
      <c r="B13" s="10" t="s">
        <v>6</v>
      </c>
      <c r="C13" s="21">
        <f>C14+C15+C16</f>
        <v>13281700.560000002</v>
      </c>
      <c r="D13" s="21">
        <f>D14+D15+D16</f>
        <v>13447785.300000001</v>
      </c>
      <c r="E13" s="21">
        <v>13510972.800000001</v>
      </c>
      <c r="F13" s="21">
        <v>11615965.800000001</v>
      </c>
      <c r="G13" s="21">
        <v>14734713.299999999</v>
      </c>
      <c r="I13" s="19"/>
    </row>
    <row r="14" spans="1:9" ht="15.75" x14ac:dyDescent="0.25">
      <c r="A14" s="12"/>
      <c r="B14" s="10" t="s">
        <v>72</v>
      </c>
      <c r="C14" s="21">
        <v>2374062.7199999997</v>
      </c>
      <c r="D14" s="21">
        <v>2453794.1</v>
      </c>
      <c r="E14" s="21">
        <v>2903123.5999999996</v>
      </c>
      <c r="F14" s="21">
        <v>3072596.3000000003</v>
      </c>
      <c r="G14" s="21">
        <v>3212972.2999999993</v>
      </c>
    </row>
    <row r="15" spans="1:9" ht="15.75" x14ac:dyDescent="0.25">
      <c r="A15" s="12"/>
      <c r="B15" s="10" t="s">
        <v>73</v>
      </c>
      <c r="C15" s="21">
        <v>10836155.540000001</v>
      </c>
      <c r="D15" s="21">
        <v>10823991.200000001</v>
      </c>
      <c r="E15" s="21">
        <v>10607849.199999999</v>
      </c>
      <c r="F15" s="21">
        <v>8543369.5</v>
      </c>
      <c r="G15" s="21">
        <v>11521741</v>
      </c>
    </row>
    <row r="16" spans="1:9" ht="15.75" x14ac:dyDescent="0.25">
      <c r="A16" s="12"/>
      <c r="B16" s="10" t="s">
        <v>87</v>
      </c>
      <c r="C16" s="21">
        <v>71482.3</v>
      </c>
      <c r="D16" s="21">
        <v>170000</v>
      </c>
      <c r="E16" s="21"/>
      <c r="F16" s="21"/>
      <c r="G16" s="21"/>
    </row>
    <row r="17" spans="1:11" ht="19.5" customHeight="1" x14ac:dyDescent="0.25">
      <c r="A17" s="12" t="s">
        <v>34</v>
      </c>
      <c r="B17" s="10" t="s">
        <v>35</v>
      </c>
      <c r="C17" s="21">
        <f>SUM(C18:C20)</f>
        <v>8420012.5299999993</v>
      </c>
      <c r="D17" s="21">
        <f>D18+D19+D20</f>
        <v>8488552.28895</v>
      </c>
      <c r="E17" s="21">
        <f t="shared" ref="E17:G17" si="2">E18+E19+E20</f>
        <v>10319461</v>
      </c>
      <c r="F17" s="21">
        <f t="shared" si="2"/>
        <v>10721921</v>
      </c>
      <c r="G17" s="21">
        <f t="shared" si="2"/>
        <v>11129353</v>
      </c>
    </row>
    <row r="18" spans="1:11" ht="35.25" customHeight="1" x14ac:dyDescent="0.25">
      <c r="A18" s="12" t="s">
        <v>7</v>
      </c>
      <c r="B18" s="10" t="s">
        <v>8</v>
      </c>
      <c r="C18" s="21">
        <v>8259500.0499999998</v>
      </c>
      <c r="D18" s="21">
        <v>8368552.28895</v>
      </c>
      <c r="E18" s="21">
        <v>10085940</v>
      </c>
      <c r="F18" s="21">
        <v>10479292</v>
      </c>
      <c r="G18" s="21">
        <v>10877505</v>
      </c>
    </row>
    <row r="19" spans="1:11" ht="27.75" customHeight="1" x14ac:dyDescent="0.25">
      <c r="A19" s="12" t="s">
        <v>71</v>
      </c>
      <c r="B19" s="10" t="s">
        <v>70</v>
      </c>
      <c r="C19" s="21">
        <v>3.38</v>
      </c>
      <c r="D19" s="21"/>
      <c r="E19" s="21"/>
      <c r="F19" s="21"/>
      <c r="G19" s="21"/>
    </row>
    <row r="20" spans="1:11" ht="27.75" customHeight="1" x14ac:dyDescent="0.25">
      <c r="A20" s="12" t="s">
        <v>79</v>
      </c>
      <c r="B20" s="10" t="s">
        <v>80</v>
      </c>
      <c r="C20" s="21">
        <v>160509.1</v>
      </c>
      <c r="D20" s="21">
        <v>120000</v>
      </c>
      <c r="E20" s="21">
        <v>233521</v>
      </c>
      <c r="F20" s="21">
        <v>242629</v>
      </c>
      <c r="G20" s="21">
        <v>251848</v>
      </c>
    </row>
    <row r="21" spans="1:11" ht="19.5" customHeight="1" x14ac:dyDescent="0.25">
      <c r="A21" s="23" t="s">
        <v>36</v>
      </c>
      <c r="B21" s="10" t="s">
        <v>37</v>
      </c>
      <c r="C21" s="21">
        <f>C22+C23</f>
        <v>9571561.1000000015</v>
      </c>
      <c r="D21" s="21">
        <f>D22+D23</f>
        <v>9874711</v>
      </c>
      <c r="E21" s="21">
        <f t="shared" ref="E21:G21" si="3">E22+E23</f>
        <v>10430215</v>
      </c>
      <c r="F21" s="21">
        <f t="shared" si="3"/>
        <v>10851312</v>
      </c>
      <c r="G21" s="21">
        <f t="shared" si="3"/>
        <v>11298768</v>
      </c>
    </row>
    <row r="22" spans="1:11" ht="18" customHeight="1" x14ac:dyDescent="0.25">
      <c r="A22" s="12" t="s">
        <v>9</v>
      </c>
      <c r="B22" s="10" t="s">
        <v>10</v>
      </c>
      <c r="C22" s="21">
        <v>9566480.3000000007</v>
      </c>
      <c r="D22" s="21">
        <v>9869503</v>
      </c>
      <c r="E22" s="21">
        <v>10426183</v>
      </c>
      <c r="F22" s="21">
        <v>10847280</v>
      </c>
      <c r="G22" s="21">
        <v>11294736</v>
      </c>
    </row>
    <row r="23" spans="1:11" ht="18.75" customHeight="1" x14ac:dyDescent="0.25">
      <c r="A23" s="12" t="s">
        <v>11</v>
      </c>
      <c r="B23" s="10" t="s">
        <v>12</v>
      </c>
      <c r="C23" s="21">
        <v>5080.8</v>
      </c>
      <c r="D23" s="21">
        <v>5208</v>
      </c>
      <c r="E23" s="21">
        <v>4032</v>
      </c>
      <c r="F23" s="21">
        <v>4032</v>
      </c>
      <c r="G23" s="21">
        <v>4032</v>
      </c>
    </row>
    <row r="24" spans="1:11" ht="33" customHeight="1" x14ac:dyDescent="0.25">
      <c r="A24" s="23" t="s">
        <v>38</v>
      </c>
      <c r="B24" s="10" t="s">
        <v>39</v>
      </c>
      <c r="C24" s="21">
        <f>C25+C26</f>
        <v>148708.5</v>
      </c>
      <c r="D24" s="21">
        <f t="shared" ref="D24:G24" si="4">D25+D26</f>
        <v>95841</v>
      </c>
      <c r="E24" s="21">
        <f t="shared" si="4"/>
        <v>243662</v>
      </c>
      <c r="F24" s="21">
        <f t="shared" si="4"/>
        <v>253011</v>
      </c>
      <c r="G24" s="21">
        <f t="shared" si="4"/>
        <v>262475</v>
      </c>
    </row>
    <row r="25" spans="1:11" ht="20.25" customHeight="1" x14ac:dyDescent="0.25">
      <c r="A25" s="12" t="s">
        <v>13</v>
      </c>
      <c r="B25" s="10" t="s">
        <v>14</v>
      </c>
      <c r="C25" s="21">
        <v>145307.6</v>
      </c>
      <c r="D25" s="21">
        <v>93531</v>
      </c>
      <c r="E25" s="21">
        <v>239782</v>
      </c>
      <c r="F25" s="21">
        <v>249131</v>
      </c>
      <c r="G25" s="21">
        <v>258595</v>
      </c>
    </row>
    <row r="26" spans="1:11" ht="51" customHeight="1" x14ac:dyDescent="0.25">
      <c r="A26" s="12" t="s">
        <v>15</v>
      </c>
      <c r="B26" s="10" t="s">
        <v>16</v>
      </c>
      <c r="C26" s="21">
        <v>3400.9</v>
      </c>
      <c r="D26" s="21">
        <v>2310</v>
      </c>
      <c r="E26" s="21">
        <v>3880</v>
      </c>
      <c r="F26" s="21">
        <v>3880</v>
      </c>
      <c r="G26" s="21">
        <v>3880</v>
      </c>
      <c r="H26" s="2"/>
      <c r="I26" s="2"/>
    </row>
    <row r="27" spans="1:11" ht="21.75" customHeight="1" x14ac:dyDescent="0.25">
      <c r="A27" s="12" t="s">
        <v>17</v>
      </c>
      <c r="B27" s="10" t="s">
        <v>58</v>
      </c>
      <c r="C27" s="21">
        <v>241082.6</v>
      </c>
      <c r="D27" s="21">
        <v>293753.5</v>
      </c>
      <c r="E27" s="21">
        <v>261027.921</v>
      </c>
      <c r="F27" s="21">
        <v>260970.101</v>
      </c>
      <c r="G27" s="21">
        <v>260899.37900000002</v>
      </c>
      <c r="H27" s="2"/>
      <c r="I27" s="2"/>
      <c r="K27" s="19"/>
    </row>
    <row r="28" spans="1:11" ht="51" customHeight="1" x14ac:dyDescent="0.25">
      <c r="A28" s="12" t="s">
        <v>18</v>
      </c>
      <c r="B28" s="10" t="s">
        <v>59</v>
      </c>
      <c r="C28" s="21">
        <v>12.7</v>
      </c>
      <c r="D28" s="21"/>
      <c r="E28" s="21"/>
      <c r="F28" s="21"/>
      <c r="G28" s="21"/>
      <c r="H28" s="2"/>
      <c r="I28" s="2"/>
    </row>
    <row r="29" spans="1:11" ht="28.5" customHeight="1" x14ac:dyDescent="0.25">
      <c r="A29" s="12"/>
      <c r="B29" s="15" t="s">
        <v>74</v>
      </c>
      <c r="C29" s="20">
        <f>SUM(C30:C36)</f>
        <v>2883784.88</v>
      </c>
      <c r="D29" s="20">
        <f>SUM(D30:D36)</f>
        <v>1525262.39995</v>
      </c>
      <c r="E29" s="28">
        <f>SUM(E30:E36)+0.02</f>
        <v>1598651.6540000001</v>
      </c>
      <c r="F29" s="28">
        <f t="shared" ref="F29:G29" si="5">SUM(F30:F36)</f>
        <v>1599695.13564</v>
      </c>
      <c r="G29" s="28">
        <f t="shared" si="5"/>
        <v>1597623.79382</v>
      </c>
      <c r="H29" s="2"/>
      <c r="I29" s="2"/>
    </row>
    <row r="30" spans="1:11" ht="51" customHeight="1" x14ac:dyDescent="0.25">
      <c r="A30" s="12" t="s">
        <v>19</v>
      </c>
      <c r="B30" s="10" t="s">
        <v>60</v>
      </c>
      <c r="C30" s="21">
        <v>1221238.98</v>
      </c>
      <c r="D30" s="22">
        <v>338410.40805000003</v>
      </c>
      <c r="E30" s="21">
        <v>236484.2</v>
      </c>
      <c r="F30" s="21">
        <v>232526.29282999999</v>
      </c>
      <c r="G30" s="21">
        <v>230501.34174999999</v>
      </c>
      <c r="H30" s="2"/>
      <c r="I30" s="2"/>
    </row>
    <row r="31" spans="1:11" ht="33.75" customHeight="1" x14ac:dyDescent="0.25">
      <c r="A31" s="12" t="s">
        <v>20</v>
      </c>
      <c r="B31" s="10" t="s">
        <v>61</v>
      </c>
      <c r="C31" s="21">
        <v>113866.20000000001</v>
      </c>
      <c r="D31" s="21">
        <v>113037.67</v>
      </c>
      <c r="E31" s="21">
        <v>120787</v>
      </c>
      <c r="F31" s="21">
        <v>121902.959</v>
      </c>
      <c r="G31" s="21">
        <v>124183.62100000001</v>
      </c>
      <c r="H31" s="2"/>
      <c r="I31" s="2"/>
    </row>
    <row r="32" spans="1:11" ht="33.75" customHeight="1" x14ac:dyDescent="0.25">
      <c r="A32" s="24" t="s">
        <v>21</v>
      </c>
      <c r="B32" s="10" t="s">
        <v>62</v>
      </c>
      <c r="C32" s="21">
        <v>326104.3</v>
      </c>
      <c r="D32" s="21">
        <v>228463.13847999999</v>
      </c>
      <c r="E32" s="21">
        <v>242459.9</v>
      </c>
      <c r="F32" s="21">
        <v>242961.50550000003</v>
      </c>
      <c r="G32" s="21">
        <v>242927.72839999999</v>
      </c>
      <c r="H32" s="2"/>
      <c r="I32" s="2"/>
    </row>
    <row r="33" spans="1:9" ht="31.5" x14ac:dyDescent="0.25">
      <c r="A33" s="12" t="s">
        <v>22</v>
      </c>
      <c r="B33" s="10" t="s">
        <v>63</v>
      </c>
      <c r="C33" s="21">
        <v>2388.2000000000003</v>
      </c>
      <c r="D33" s="21"/>
      <c r="E33" s="21">
        <v>127.98</v>
      </c>
      <c r="F33" s="21">
        <v>127.98</v>
      </c>
      <c r="G33" s="21">
        <v>127.98</v>
      </c>
      <c r="H33" s="2"/>
      <c r="I33" s="2"/>
    </row>
    <row r="34" spans="1:9" ht="21" customHeight="1" x14ac:dyDescent="0.25">
      <c r="A34" s="12" t="s">
        <v>23</v>
      </c>
      <c r="B34" s="10" t="s">
        <v>64</v>
      </c>
      <c r="C34" s="21">
        <v>17038.5</v>
      </c>
      <c r="D34" s="21">
        <v>16382.20177</v>
      </c>
      <c r="E34" s="21">
        <v>16931.248</v>
      </c>
      <c r="F34" s="21">
        <v>16931.248</v>
      </c>
      <c r="G34" s="21">
        <v>16931.248</v>
      </c>
      <c r="H34" s="2"/>
      <c r="I34" s="2"/>
    </row>
    <row r="35" spans="1:9" ht="18.75" customHeight="1" x14ac:dyDescent="0.25">
      <c r="A35" s="12" t="s">
        <v>24</v>
      </c>
      <c r="B35" s="10" t="s">
        <v>65</v>
      </c>
      <c r="C35" s="21">
        <v>1180347.8</v>
      </c>
      <c r="D35" s="21">
        <v>824040.90165000001</v>
      </c>
      <c r="E35" s="21">
        <v>977941.3</v>
      </c>
      <c r="F35" s="21">
        <v>981325.14430999989</v>
      </c>
      <c r="G35" s="21">
        <v>979031.86867</v>
      </c>
      <c r="H35" s="2"/>
      <c r="I35" s="2"/>
    </row>
    <row r="36" spans="1:9" ht="19.5" customHeight="1" x14ac:dyDescent="0.25">
      <c r="A36" s="12" t="s">
        <v>25</v>
      </c>
      <c r="B36" s="10" t="s">
        <v>66</v>
      </c>
      <c r="C36" s="21">
        <v>22800.9</v>
      </c>
      <c r="D36" s="21">
        <v>4928.08</v>
      </c>
      <c r="E36" s="21">
        <v>3920.0059999999999</v>
      </c>
      <c r="F36" s="21">
        <v>3920.0059999999999</v>
      </c>
      <c r="G36" s="21">
        <v>3920.0059999999999</v>
      </c>
      <c r="H36" s="2"/>
      <c r="I36" s="2"/>
    </row>
    <row r="37" spans="1:9" ht="15.75" x14ac:dyDescent="0.25">
      <c r="A37" s="7" t="s">
        <v>30</v>
      </c>
      <c r="B37" s="8" t="s">
        <v>67</v>
      </c>
      <c r="C37" s="9">
        <f>C38+C44+C45+C46+C47</f>
        <v>66532068.599999987</v>
      </c>
      <c r="D37" s="9">
        <f t="shared" ref="D37:G37" si="6">D38+D44+D45+D46+D47</f>
        <v>59768464.753220007</v>
      </c>
      <c r="E37" s="9">
        <f t="shared" si="6"/>
        <v>17611924.699999999</v>
      </c>
      <c r="F37" s="9">
        <f t="shared" si="6"/>
        <v>12317056.1</v>
      </c>
      <c r="G37" s="9">
        <f t="shared" si="6"/>
        <v>12317056.1</v>
      </c>
    </row>
    <row r="38" spans="1:9" ht="48" customHeight="1" x14ac:dyDescent="0.25">
      <c r="A38" s="12" t="s">
        <v>55</v>
      </c>
      <c r="B38" s="16" t="s">
        <v>68</v>
      </c>
      <c r="C38" s="11">
        <f t="shared" ref="C38:G38" si="7">C39+C40+C41+C42+C43</f>
        <v>63158430.399999991</v>
      </c>
      <c r="D38" s="13">
        <f t="shared" si="7"/>
        <v>52122621.712889999</v>
      </c>
      <c r="E38" s="13">
        <f t="shared" si="7"/>
        <v>17611924.699999999</v>
      </c>
      <c r="F38" s="13">
        <f t="shared" si="7"/>
        <v>12317056.1</v>
      </c>
      <c r="G38" s="13">
        <f t="shared" si="7"/>
        <v>12317056.1</v>
      </c>
    </row>
    <row r="39" spans="1:9" ht="31.5" x14ac:dyDescent="0.25">
      <c r="A39" s="12" t="s">
        <v>40</v>
      </c>
      <c r="B39" s="10" t="s">
        <v>41</v>
      </c>
      <c r="C39" s="11">
        <v>13980919.1</v>
      </c>
      <c r="D39" s="13">
        <v>16731446</v>
      </c>
      <c r="E39" s="13">
        <v>14634293.1</v>
      </c>
      <c r="F39" s="13">
        <v>12317056.1</v>
      </c>
      <c r="G39" s="13">
        <v>12317056.1</v>
      </c>
    </row>
    <row r="40" spans="1:9" ht="36.75" customHeight="1" x14ac:dyDescent="0.25">
      <c r="A40" s="12" t="s">
        <v>42</v>
      </c>
      <c r="B40" s="10" t="s">
        <v>43</v>
      </c>
      <c r="C40" s="11">
        <v>28332188.800000001</v>
      </c>
      <c r="D40" s="13">
        <v>26835074.600000001</v>
      </c>
      <c r="E40" s="13">
        <v>2977631.6</v>
      </c>
      <c r="F40" s="13"/>
      <c r="G40" s="13"/>
    </row>
    <row r="41" spans="1:9" ht="31.5" x14ac:dyDescent="0.25">
      <c r="A41" s="12" t="s">
        <v>44</v>
      </c>
      <c r="B41" s="10" t="s">
        <v>45</v>
      </c>
      <c r="C41" s="11">
        <v>4461156.3</v>
      </c>
      <c r="D41" s="13">
        <v>2575176.2999999998</v>
      </c>
      <c r="E41" s="13"/>
      <c r="F41" s="13"/>
      <c r="G41" s="13"/>
    </row>
    <row r="42" spans="1:9" ht="15.75" x14ac:dyDescent="0.25">
      <c r="A42" s="12" t="s">
        <v>46</v>
      </c>
      <c r="B42" s="10" t="s">
        <v>28</v>
      </c>
      <c r="C42" s="11">
        <v>16384166.199999999</v>
      </c>
      <c r="D42" s="13">
        <v>5980924.8128899997</v>
      </c>
      <c r="E42" s="13"/>
      <c r="F42" s="13"/>
      <c r="G42" s="13"/>
    </row>
    <row r="43" spans="1:9" ht="31.5" x14ac:dyDescent="0.25">
      <c r="A43" s="12" t="s">
        <v>47</v>
      </c>
      <c r="B43" s="10" t="s">
        <v>48</v>
      </c>
      <c r="C43" s="11"/>
      <c r="D43" s="11"/>
      <c r="E43" s="11"/>
      <c r="F43" s="11"/>
      <c r="G43" s="11"/>
    </row>
    <row r="44" spans="1:9" ht="52.5" customHeight="1" x14ac:dyDescent="0.25">
      <c r="A44" s="12" t="s">
        <v>49</v>
      </c>
      <c r="B44" s="16" t="s">
        <v>50</v>
      </c>
      <c r="C44" s="11">
        <v>3212017.3</v>
      </c>
      <c r="D44" s="11">
        <v>7561449.2032300001</v>
      </c>
      <c r="E44" s="11"/>
      <c r="F44" s="11"/>
      <c r="G44" s="11"/>
    </row>
    <row r="45" spans="1:9" ht="52.5" customHeight="1" x14ac:dyDescent="0.25">
      <c r="A45" s="12" t="s">
        <v>82</v>
      </c>
      <c r="B45" s="16" t="s">
        <v>83</v>
      </c>
      <c r="C45" s="11">
        <v>17977.5</v>
      </c>
      <c r="D45" s="11">
        <v>22174.508279999998</v>
      </c>
      <c r="E45" s="11"/>
      <c r="F45" s="11"/>
      <c r="G45" s="11"/>
    </row>
    <row r="46" spans="1:9" ht="98.25" customHeight="1" x14ac:dyDescent="0.25">
      <c r="A46" s="12" t="s">
        <v>51</v>
      </c>
      <c r="B46" s="16" t="s">
        <v>52</v>
      </c>
      <c r="C46" s="11">
        <v>278245.40000000002</v>
      </c>
      <c r="D46" s="11">
        <v>72427.761270000003</v>
      </c>
      <c r="E46" s="11"/>
      <c r="F46" s="11"/>
      <c r="G46" s="11"/>
    </row>
    <row r="47" spans="1:9" ht="52.5" customHeight="1" x14ac:dyDescent="0.25">
      <c r="A47" s="12" t="s">
        <v>53</v>
      </c>
      <c r="B47" s="16" t="s">
        <v>54</v>
      </c>
      <c r="C47" s="11">
        <v>-134602</v>
      </c>
      <c r="D47" s="11">
        <v>-10208.43245</v>
      </c>
      <c r="E47" s="11"/>
      <c r="F47" s="11"/>
      <c r="G47" s="11"/>
    </row>
    <row r="48" spans="1:9" ht="22.5" customHeight="1" x14ac:dyDescent="0.25">
      <c r="A48" s="25" t="s">
        <v>77</v>
      </c>
      <c r="B48" s="25"/>
      <c r="C48" s="17">
        <f>C7+C37</f>
        <v>163659127.75</v>
      </c>
      <c r="D48" s="18">
        <f>D7+D37</f>
        <v>157886837.16283</v>
      </c>
      <c r="E48" s="18">
        <f>E7+E37</f>
        <v>125468696.75500001</v>
      </c>
      <c r="F48" s="18">
        <f>F7+F37</f>
        <v>125566291.13664</v>
      </c>
      <c r="G48" s="18">
        <f>G7+G37</f>
        <v>134878766.27282</v>
      </c>
    </row>
    <row r="53" spans="2:2" x14ac:dyDescent="0.25">
      <c r="B53" s="19"/>
    </row>
  </sheetData>
  <mergeCells count="7">
    <mergeCell ref="A48:B48"/>
    <mergeCell ref="A1:G1"/>
    <mergeCell ref="E4:G4"/>
    <mergeCell ref="C4:C5"/>
    <mergeCell ref="B4:B5"/>
    <mergeCell ref="A4:A5"/>
    <mergeCell ref="D4:D5"/>
  </mergeCells>
  <printOptions horizontalCentered="1"/>
  <pageMargins left="0.19685039370078741" right="0.19685039370078741" top="0.15748031496062992" bottom="0.15748031496062992" header="0" footer="0"/>
  <pageSetup paperSize="9" scale="62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2023-10-11T05:46:49Z</cp:lastPrinted>
  <dcterms:created xsi:type="dcterms:W3CDTF">2015-12-04T12:59:35Z</dcterms:created>
  <dcterms:modified xsi:type="dcterms:W3CDTF">2023-10-11T06:09:36Z</dcterms:modified>
</cp:coreProperties>
</file>