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10" yWindow="-45" windowWidth="20760" windowHeight="12270"/>
  </bookViews>
  <sheets>
    <sheet name="2023 год" sheetId="1" r:id="rId1"/>
  </sheets>
  <definedNames>
    <definedName name="_xlnm._FilterDatabase" localSheetId="0" hidden="1">'2023 год'!$B$5:$H$109</definedName>
    <definedName name="Z_2505F84B_EDD5_43D7_8CE7_AFF925DFBFF7_.wvu.Cols" localSheetId="0" hidden="1">'2023 год'!#REF!</definedName>
    <definedName name="Z_2505F84B_EDD5_43D7_8CE7_AFF925DFBFF7_.wvu.PrintArea" localSheetId="0" hidden="1">'2023 год'!$B$1:$H$109</definedName>
    <definedName name="Z_2505F84B_EDD5_43D7_8CE7_AFF925DFBFF7_.wvu.PrintTitles" localSheetId="0" hidden="1">'2023 год'!$B:$B,'2023 год'!$3:$5</definedName>
    <definedName name="Z_2505F84B_EDD5_43D7_8CE7_AFF925DFBFF7_.wvu.Rows" localSheetId="0" hidden="1">'2023 год'!#REF!,'2023 год'!$5:$5,'2023 год'!#REF!,'2023 год'!#REF!,'2023 год'!#REF!,'2023 год'!#REF!</definedName>
    <definedName name="Z_9D015A7B_71BF_4A38_92C8_CCD8973F5CA0_.wvu.Cols" localSheetId="0" hidden="1">'2023 год'!#REF!,'2023 год'!#REF!</definedName>
    <definedName name="Z_9D015A7B_71BF_4A38_92C8_CCD8973F5CA0_.wvu.FilterData" localSheetId="0" hidden="1">'2023 год'!$B$5:$H$109</definedName>
    <definedName name="Z_9D015A7B_71BF_4A38_92C8_CCD8973F5CA0_.wvu.PrintArea" localSheetId="0" hidden="1">'2023 год'!#REF!</definedName>
    <definedName name="Z_9D015A7B_71BF_4A38_92C8_CCD8973F5CA0_.wvu.PrintTitles" localSheetId="0" hidden="1">'2023 год'!$B:$B,'2023 год'!$3:$5</definedName>
    <definedName name="Z_9D015A7B_71BF_4A38_92C8_CCD8973F5CA0_.wvu.Rows" localSheetId="0" hidden="1">'2023 год'!#REF!</definedName>
    <definedName name="_xlnm.Print_Titles" localSheetId="0">'2023 год'!$B:$B,'2023 год'!$3:$4</definedName>
    <definedName name="_xlnm.Print_Area" localSheetId="0">'2023 год'!$A$1:$H$129</definedName>
  </definedNames>
  <calcPr calcId="144525"/>
</workbook>
</file>

<file path=xl/calcChain.xml><?xml version="1.0" encoding="utf-8"?>
<calcChain xmlns="http://schemas.openxmlformats.org/spreadsheetml/2006/main">
  <c r="H118" i="1" l="1"/>
  <c r="H119" i="1"/>
  <c r="D101" i="1"/>
  <c r="E101" i="1"/>
  <c r="C101" i="1"/>
  <c r="H113" i="1"/>
  <c r="H114" i="1"/>
  <c r="H112" i="1"/>
  <c r="H101" i="1"/>
  <c r="H103" i="1"/>
  <c r="H99" i="1"/>
  <c r="H96" i="1" l="1"/>
  <c r="H90" i="1"/>
  <c r="H91" i="1"/>
  <c r="H87" i="1"/>
  <c r="H82" i="1"/>
  <c r="H84" i="1"/>
  <c r="H70" i="1"/>
  <c r="H71" i="1"/>
  <c r="H73" i="1"/>
  <c r="H76" i="1"/>
  <c r="H52" i="1" l="1"/>
  <c r="H54" i="1"/>
  <c r="H55" i="1"/>
  <c r="H57" i="1"/>
  <c r="H48" i="1"/>
  <c r="F38" i="1"/>
  <c r="H23" i="1"/>
  <c r="H24" i="1"/>
  <c r="H25" i="1"/>
  <c r="H26" i="1"/>
  <c r="H28" i="1"/>
  <c r="H8" i="1"/>
  <c r="H9" i="1"/>
  <c r="H10" i="1"/>
  <c r="C80" i="1" l="1"/>
  <c r="E80" i="1"/>
  <c r="D80" i="1"/>
  <c r="C68" i="1"/>
  <c r="E68" i="1"/>
  <c r="D68" i="1"/>
  <c r="D29" i="1"/>
  <c r="G58" i="1"/>
  <c r="G49" i="1" l="1"/>
  <c r="D49" i="1"/>
  <c r="E49" i="1"/>
  <c r="C49" i="1"/>
  <c r="G115" i="1"/>
  <c r="G113" i="1"/>
  <c r="H98" i="1"/>
  <c r="H74" i="1"/>
  <c r="H51" i="1"/>
  <c r="H37" i="1"/>
  <c r="H39" i="1"/>
  <c r="H32" i="1"/>
  <c r="H18" i="1"/>
  <c r="H19" i="1"/>
  <c r="H20" i="1"/>
  <c r="H21" i="1"/>
  <c r="H14" i="1"/>
  <c r="F126" i="1" l="1"/>
  <c r="H126" i="1" l="1"/>
  <c r="H122" i="1"/>
  <c r="H111" i="1"/>
  <c r="H109" i="1"/>
  <c r="H102" i="1"/>
  <c r="H67" i="1"/>
  <c r="H66" i="1"/>
  <c r="H65" i="1"/>
  <c r="H62" i="1"/>
  <c r="H50" i="1"/>
  <c r="H45" i="1"/>
  <c r="H44" i="1"/>
  <c r="H43" i="1"/>
  <c r="H42" i="1"/>
  <c r="H41" i="1"/>
  <c r="H35" i="1"/>
  <c r="H30" i="1"/>
  <c r="H17" i="1"/>
  <c r="H16" i="1"/>
  <c r="H7" i="1"/>
  <c r="F124" i="1" l="1"/>
  <c r="F123" i="1"/>
  <c r="F122" i="1"/>
  <c r="F120" i="1"/>
  <c r="F119" i="1"/>
  <c r="F117" i="1"/>
  <c r="F116" i="1"/>
  <c r="F114" i="1"/>
  <c r="F112" i="1"/>
  <c r="F111" i="1"/>
  <c r="F110" i="1"/>
  <c r="F109" i="1"/>
  <c r="F108" i="1"/>
  <c r="F106" i="1"/>
  <c r="F105" i="1"/>
  <c r="F104" i="1"/>
  <c r="F103" i="1"/>
  <c r="F102" i="1"/>
  <c r="F100" i="1"/>
  <c r="F99" i="1"/>
  <c r="F98" i="1"/>
  <c r="F96" i="1"/>
  <c r="F95" i="1"/>
  <c r="F93" i="1"/>
  <c r="F92" i="1"/>
  <c r="F91" i="1"/>
  <c r="F90" i="1"/>
  <c r="F88" i="1"/>
  <c r="F87" i="1"/>
  <c r="F84" i="1"/>
  <c r="F83" i="1"/>
  <c r="F82" i="1"/>
  <c r="F81" i="1"/>
  <c r="F78" i="1"/>
  <c r="F76" i="1"/>
  <c r="F75" i="1"/>
  <c r="F74" i="1"/>
  <c r="F73" i="1"/>
  <c r="F72" i="1"/>
  <c r="F71" i="1"/>
  <c r="F70" i="1"/>
  <c r="F69" i="1"/>
  <c r="F67" i="1"/>
  <c r="F66" i="1"/>
  <c r="F65" i="1"/>
  <c r="F63" i="1"/>
  <c r="F62" i="1"/>
  <c r="F59" i="1"/>
  <c r="F55" i="1"/>
  <c r="F54" i="1"/>
  <c r="F53" i="1"/>
  <c r="F52" i="1"/>
  <c r="F51" i="1"/>
  <c r="F50" i="1"/>
  <c r="F48" i="1"/>
  <c r="F46" i="1"/>
  <c r="F45" i="1"/>
  <c r="F44" i="1"/>
  <c r="F43" i="1"/>
  <c r="F42" i="1"/>
  <c r="F41" i="1"/>
  <c r="F39" i="1"/>
  <c r="F37" i="1"/>
  <c r="F36" i="1"/>
  <c r="F35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1" i="1"/>
  <c r="F10" i="1"/>
  <c r="F9" i="1"/>
  <c r="F8" i="1"/>
  <c r="F7" i="1"/>
  <c r="F101" i="1" l="1"/>
  <c r="F49" i="1"/>
  <c r="E115" i="1"/>
  <c r="D115" i="1"/>
  <c r="E118" i="1"/>
  <c r="D118" i="1"/>
  <c r="E121" i="1"/>
  <c r="D121" i="1"/>
  <c r="C121" i="1"/>
  <c r="C118" i="1"/>
  <c r="C115" i="1"/>
  <c r="E107" i="1"/>
  <c r="D107" i="1"/>
  <c r="E113" i="1"/>
  <c r="D113" i="1"/>
  <c r="C113" i="1"/>
  <c r="C107" i="1"/>
  <c r="E97" i="1"/>
  <c r="D97" i="1"/>
  <c r="C97" i="1"/>
  <c r="E94" i="1"/>
  <c r="D94" i="1"/>
  <c r="E89" i="1"/>
  <c r="D89" i="1"/>
  <c r="C94" i="1"/>
  <c r="C89" i="1"/>
  <c r="E86" i="1"/>
  <c r="D86" i="1"/>
  <c r="C86" i="1"/>
  <c r="E64" i="1"/>
  <c r="D64" i="1"/>
  <c r="C64" i="1"/>
  <c r="E58" i="1"/>
  <c r="D58" i="1"/>
  <c r="C58" i="1"/>
  <c r="D6" i="1"/>
  <c r="D15" i="1"/>
  <c r="D34" i="1"/>
  <c r="D40" i="1"/>
  <c r="E40" i="1"/>
  <c r="C40" i="1"/>
  <c r="E34" i="1"/>
  <c r="F86" i="1" l="1"/>
  <c r="F80" i="1"/>
  <c r="D125" i="1"/>
  <c r="D127" i="1" s="1"/>
  <c r="F121" i="1"/>
  <c r="F94" i="1"/>
  <c r="F113" i="1"/>
  <c r="F64" i="1"/>
  <c r="F118" i="1"/>
  <c r="F107" i="1"/>
  <c r="F34" i="1"/>
  <c r="F97" i="1"/>
  <c r="F115" i="1"/>
  <c r="F68" i="1"/>
  <c r="F40" i="1"/>
  <c r="F58" i="1"/>
  <c r="F89" i="1"/>
  <c r="C34" i="1"/>
  <c r="E29" i="1"/>
  <c r="C29" i="1"/>
  <c r="E15" i="1"/>
  <c r="C15" i="1"/>
  <c r="C6" i="1"/>
  <c r="E6" i="1"/>
  <c r="E125" i="1" s="1"/>
  <c r="C125" i="1" l="1"/>
  <c r="F29" i="1"/>
  <c r="F6" i="1"/>
  <c r="F15" i="1"/>
  <c r="G121" i="1"/>
  <c r="G118" i="1"/>
  <c r="G107" i="1"/>
  <c r="H107" i="1" s="1"/>
  <c r="G101" i="1"/>
  <c r="G97" i="1"/>
  <c r="H97" i="1" s="1"/>
  <c r="G94" i="1"/>
  <c r="H94" i="1" s="1"/>
  <c r="G89" i="1"/>
  <c r="H89" i="1" s="1"/>
  <c r="G86" i="1"/>
  <c r="G80" i="1"/>
  <c r="H80" i="1" s="1"/>
  <c r="G68" i="1"/>
  <c r="G64" i="1"/>
  <c r="H64" i="1" s="1"/>
  <c r="H49" i="1"/>
  <c r="G40" i="1"/>
  <c r="H40" i="1" s="1"/>
  <c r="G34" i="1"/>
  <c r="G29" i="1"/>
  <c r="H29" i="1" s="1"/>
  <c r="G15" i="1"/>
  <c r="H15" i="1" s="1"/>
  <c r="G6" i="1"/>
  <c r="C127" i="1" l="1"/>
  <c r="G125" i="1"/>
  <c r="G127" i="1" s="1"/>
  <c r="E127" i="1"/>
  <c r="F125" i="1"/>
  <c r="H6" i="1"/>
  <c r="H125" i="1" l="1"/>
  <c r="H127" i="1"/>
  <c r="F127" i="1"/>
</calcChain>
</file>

<file path=xl/sharedStrings.xml><?xml version="1.0" encoding="utf-8"?>
<sst xmlns="http://schemas.openxmlformats.org/spreadsheetml/2006/main" count="283" uniqueCount="274">
  <si>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</si>
  <si>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</si>
  <si>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</si>
  <si>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</si>
  <si>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</si>
  <si>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</si>
  <si>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</si>
  <si>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</si>
  <si>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</si>
  <si>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</si>
  <si>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</si>
  <si>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</si>
  <si>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</si>
  <si>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</si>
  <si>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</si>
  <si>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</si>
  <si>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</si>
  <si>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</si>
  <si>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</si>
  <si>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</si>
  <si>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</si>
  <si>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</si>
  <si>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</si>
  <si>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</si>
  <si>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</si>
  <si>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</si>
  <si>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</si>
  <si>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</si>
  <si>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</si>
  <si>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«Совершенствование социального партнерства</t>
  </si>
  <si>
    <t>Подпрограмма «Улучшение условий и охраны труда»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</si>
  <si>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</si>
  <si>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</si>
  <si>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</si>
  <si>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</si>
  <si>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</si>
  <si>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</si>
  <si>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</si>
  <si>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</si>
  <si>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</si>
  <si>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</si>
  <si>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</si>
  <si>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</si>
  <si>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</si>
  <si>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</si>
  <si>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</si>
  <si>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</si>
  <si>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</si>
  <si>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</si>
  <si>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</si>
  <si>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</si>
  <si>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</si>
  <si>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</si>
  <si>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</si>
  <si>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</si>
  <si>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</si>
  <si>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</si>
  <si>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</si>
  <si>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</si>
  <si>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</si>
  <si>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</si>
  <si>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</si>
  <si>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</si>
  <si>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</si>
  <si>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</si>
  <si>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</si>
  <si>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</si>
  <si>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</si>
  <si>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</si>
  <si>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</si>
  <si>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</si>
  <si>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</si>
  <si>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</si>
  <si>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</si>
  <si>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</si>
  <si>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</si>
  <si>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</si>
  <si>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</si>
  <si>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</si>
  <si>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</si>
  <si>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</si>
  <si>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</si>
  <si>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</si>
  <si>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</si>
  <si>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</si>
  <si>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</si>
  <si>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</si>
  <si>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</si>
  <si>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</si>
  <si>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</si>
  <si>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</si>
  <si>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</si>
  <si>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</si>
  <si>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</si>
  <si>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</si>
  <si>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</si>
  <si>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</si>
  <si>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</si>
  <si>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</si>
  <si>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</si>
  <si>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</si>
  <si>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</si>
  <si>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</si>
  <si>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</si>
  <si>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</si>
  <si>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</si>
  <si>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</si>
  <si>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</si>
  <si>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</si>
  <si>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</si>
  <si>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</si>
  <si>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</si>
  <si>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</si>
  <si>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</si>
  <si>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</si>
  <si>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</si>
  <si>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</si>
  <si>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</si>
  <si>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</si>
  <si>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</si>
  <si>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</si>
  <si>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</si>
  <si>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</si>
  <si>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</si>
  <si>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</si>
  <si>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</si>
  <si>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</si>
  <si>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</si>
  <si>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</si>
  <si>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</si>
  <si>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</si>
  <si>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</si>
  <si>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</si>
  <si>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</si>
  <si>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</si>
  <si>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</si>
  <si>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</si>
  <si>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</si>
  <si>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</si>
  <si>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</si>
  <si>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</si>
  <si>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</si>
  <si>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</si>
  <si>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</si>
  <si>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</si>
  <si>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</si>
  <si>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</si>
  <si>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</si>
  <si>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</si>
  <si>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</si>
  <si>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</si>
  <si>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</si>
  <si>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</si>
  <si>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t>62 1 00 00000</t>
  </si>
  <si>
    <t>62 2 00 00000</t>
  </si>
  <si>
    <t>62 3 00 00000</t>
  </si>
  <si>
    <t>62 4 00 00000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</si>
  <si>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</si>
  <si>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</si>
  <si>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</si>
  <si>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</si>
  <si>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</si>
  <si>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</si>
  <si>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</si>
  <si>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</si>
  <si>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</si>
  <si>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</si>
  <si>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</si>
  <si>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</si>
  <si>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</si>
  <si>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</si>
  <si>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</si>
  <si>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</si>
  <si>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</si>
  <si>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</si>
  <si>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</si>
  <si>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</si>
  <si>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</si>
  <si>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</si>
  <si>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</si>
  <si>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</si>
  <si>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</si>
  <si>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</si>
  <si>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</si>
  <si>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</si>
  <si>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</si>
  <si>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</si>
  <si>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</si>
  <si>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</si>
  <si>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</si>
  <si>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</si>
  <si>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</si>
  <si>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</si>
  <si>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</si>
  <si>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</si>
  <si>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</si>
  <si>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</si>
  <si>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</si>
  <si>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</si>
  <si>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</si>
  <si>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</si>
  <si>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</si>
  <si>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</si>
  <si>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</si>
  <si>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</si>
  <si>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</si>
  <si>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</si>
  <si>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</si>
  <si>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</si>
  <si>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</si>
  <si>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</si>
  <si>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</si>
  <si>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</si>
  <si>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</si>
  <si>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</si>
  <si>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</si>
  <si>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</si>
  <si>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</si>
  <si>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</si>
  <si>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</si>
  <si>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</si>
  <si>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</si>
  <si>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</si>
  <si>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</si>
  <si>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</si>
  <si>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58 4 00 00000</t>
  </si>
  <si>
    <t>Подпрограмма «Развитие оптовой и розничной торговли, общественного питания и бытовых услуг Саратовской области»</t>
  </si>
  <si>
    <t>5Г 5 00 00000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</si>
  <si>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</si>
  <si>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</si>
  <si>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</si>
  <si>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65 5 00 00000</t>
  </si>
  <si>
    <t>Подпрограмма «Профилактика безнадзорности и правонарушений среди несовершеннолетних»</t>
  </si>
  <si>
    <t>в 1,6 раза</t>
  </si>
  <si>
    <t>в 1,7 раза</t>
  </si>
  <si>
    <t>на 1 июля 2022 года</t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</si>
  <si>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</si>
  <si>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</si>
  <si>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</si>
  <si>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PT Astra Serif"/>
        <family val="1"/>
        <charset val="204"/>
      </rPr>
      <t xml:space="preserve">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</si>
  <si>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</si>
  <si>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</si>
  <si>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</si>
  <si>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</si>
  <si>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PT Astra Serif"/>
        <family val="1"/>
        <charset val="204"/>
      </rPr>
      <t xml:space="preserve">                            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</si>
  <si>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PT Astra Serif"/>
        <family val="1"/>
        <charset val="204"/>
      </rPr>
      <t xml:space="preserve">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</si>
  <si>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PT Astra Serif"/>
        <family val="1"/>
        <charset val="204"/>
      </rPr>
      <t xml:space="preserve"> </t>
    </r>
  </si>
  <si>
    <t>в 1,8 раза</t>
  </si>
  <si>
    <t>на 1 июля 2023 года</t>
  </si>
  <si>
    <t>*  в соответствии с Законом Саратовской области «Об областном бюджете на 2023 год и на плановый период 2024 и 2025 годов» в редакции от 22.06.2023 года</t>
  </si>
  <si>
    <t>5E Б 00 00000</t>
  </si>
  <si>
    <t>Подпрограмма  «Модернизация систем коммунальной инфраструктуры»</t>
  </si>
  <si>
    <t>5Ж 6 00 00000</t>
  </si>
  <si>
    <t>Подпрограмма  «Развитие зарядной инфраструктуры для быстрой зарядки электрического автомобильного транспорта»</t>
  </si>
  <si>
    <t>в 3 раза</t>
  </si>
  <si>
    <t>в 28,5 раз</t>
  </si>
  <si>
    <t>в 1,5 раза</t>
  </si>
  <si>
    <t>в 11,5 раз</t>
  </si>
  <si>
    <t>в 1,9 раза</t>
  </si>
  <si>
    <t>в 2,7 раза</t>
  </si>
  <si>
    <t>в 2 раза</t>
  </si>
  <si>
    <t>в 12,5 раза</t>
  </si>
  <si>
    <t>в 26,9 раза</t>
  </si>
  <si>
    <t>в 3,9 раза</t>
  </si>
  <si>
    <t>в 4,6 раза</t>
  </si>
  <si>
    <t>в 4,1 раза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</si>
  <si>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</si>
  <si>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</si>
  <si>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>в 476,1 раза</t>
  </si>
  <si>
    <t>в  3025 раз</t>
  </si>
  <si>
    <t>в 56,9 раза</t>
  </si>
  <si>
    <t>в 6,3 раза</t>
  </si>
  <si>
    <t>в 10,4 раза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</si>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</sst>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1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b/>
      <sz val="12"/>
      <color indexed="10"/>
      <name val="PT Astra Serif"/>
      <family val="1"/>
      <charset val="204"/>
    </font>
    <font>
      <b/>
      <sz val="10"/>
      <color rgb="FFFF000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indexed="10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5" fillId="0" borderId="0" xfId="1" applyFont="1" applyFill="1"/>
    <xf numFmtId="0" fontId="6" fillId="0" borderId="0" xfId="1" applyFont="1" applyFill="1"/>
    <xf numFmtId="0" fontId="7" fillId="0" borderId="0" xfId="1" applyFont="1" applyFill="1" applyAlignment="1">
      <alignment horizontal="left"/>
    </xf>
    <xf numFmtId="0" fontId="8" fillId="0" borderId="0" xfId="1" applyFont="1" applyFill="1" applyBorder="1"/>
    <xf numFmtId="164" fontId="8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7" fillId="0" borderId="2" xfId="1" applyFont="1" applyFill="1" applyBorder="1" applyAlignment="1">
      <alignment horizontal="center"/>
    </xf>
    <xf numFmtId="166" fontId="7" fillId="3" borderId="2" xfId="1" applyNumberFormat="1" applyFont="1" applyFill="1" applyBorder="1" applyAlignment="1" applyProtection="1">
      <alignment horizontal="center" vertical="center"/>
      <protection hidden="1"/>
    </xf>
    <xf numFmtId="166" fontId="11" fillId="3" borderId="2" xfId="1" applyNumberFormat="1" applyFont="1" applyFill="1" applyBorder="1" applyAlignment="1" applyProtection="1">
      <alignment vertical="center" wrapText="1"/>
      <protection hidden="1"/>
    </xf>
    <xf numFmtId="0" fontId="13" fillId="0" borderId="0" xfId="1" applyFont="1" applyFill="1"/>
    <xf numFmtId="166" fontId="8" fillId="4" borderId="2" xfId="1" applyNumberFormat="1" applyFont="1" applyFill="1" applyBorder="1" applyAlignment="1" applyProtection="1">
      <alignment horizontal="center" vertical="center"/>
      <protection hidden="1"/>
    </xf>
    <xf numFmtId="166" fontId="8" fillId="4" borderId="2" xfId="1" applyNumberFormat="1" applyFont="1" applyFill="1" applyBorder="1" applyAlignment="1" applyProtection="1">
      <alignment horizontal="left" vertical="center" wrapText="1"/>
      <protection hidden="1"/>
    </xf>
    <xf numFmtId="0" fontId="15" fillId="0" borderId="0" xfId="1" applyFont="1" applyFill="1"/>
    <xf numFmtId="0" fontId="11" fillId="3" borderId="2" xfId="1" applyNumberFormat="1" applyFont="1" applyFill="1" applyBorder="1" applyAlignment="1" applyProtection="1">
      <alignment vertical="center" wrapText="1"/>
      <protection hidden="1"/>
    </xf>
    <xf numFmtId="0" fontId="13" fillId="5" borderId="0" xfId="1" applyFont="1" applyFill="1"/>
    <xf numFmtId="166" fontId="7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7" fillId="3" borderId="2" xfId="1" applyNumberFormat="1" applyFont="1" applyFill="1" applyBorder="1" applyAlignment="1" applyProtection="1">
      <alignment vertical="center" wrapText="1"/>
      <protection hidden="1"/>
    </xf>
    <xf numFmtId="0" fontId="16" fillId="0" borderId="0" xfId="1" applyFont="1" applyFill="1"/>
    <xf numFmtId="0" fontId="7" fillId="3" borderId="2" xfId="1" applyNumberFormat="1" applyFont="1" applyFill="1" applyBorder="1" applyAlignment="1" applyProtection="1">
      <alignment vertical="center" wrapText="1"/>
      <protection hidden="1"/>
    </xf>
    <xf numFmtId="166" fontId="14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7" fillId="0" borderId="2" xfId="1" applyNumberFormat="1" applyFont="1" applyFill="1" applyBorder="1" applyAlignment="1" applyProtection="1">
      <alignment horizontal="center" vertical="center"/>
      <protection hidden="1"/>
    </xf>
    <xf numFmtId="166" fontId="7" fillId="0" borderId="2" xfId="1" applyNumberFormat="1" applyFont="1" applyFill="1" applyBorder="1" applyAlignment="1" applyProtection="1">
      <alignment vertical="center" wrapText="1"/>
      <protection hidden="1"/>
    </xf>
    <xf numFmtId="0" fontId="16" fillId="0" borderId="2" xfId="1" applyFont="1" applyFill="1" applyBorder="1" applyAlignment="1">
      <alignment vertical="center"/>
    </xf>
    <xf numFmtId="166" fontId="7" fillId="0" borderId="2" xfId="1" applyNumberFormat="1" applyFont="1" applyFill="1" applyBorder="1" applyAlignment="1" applyProtection="1">
      <alignment horizontal="left" vertical="center" wrapText="1"/>
      <protection hidden="1"/>
    </xf>
    <xf numFmtId="0" fontId="8" fillId="0" borderId="0" xfId="1" applyFont="1" applyFill="1"/>
    <xf numFmtId="164" fontId="6" fillId="0" borderId="0" xfId="1" applyNumberFormat="1" applyFont="1" applyFill="1"/>
    <xf numFmtId="164" fontId="6" fillId="0" borderId="0" xfId="1" applyNumberFormat="1" applyFont="1" applyFill="1" applyAlignment="1">
      <alignment horizontal="right"/>
    </xf>
    <xf numFmtId="164" fontId="7" fillId="0" borderId="0" xfId="1" applyNumberFormat="1" applyFont="1" applyFill="1"/>
    <xf numFmtId="164" fontId="7" fillId="0" borderId="0" xfId="1" applyNumberFormat="1" applyFont="1" applyFill="1" applyAlignment="1">
      <alignment horizontal="right"/>
    </xf>
    <xf numFmtId="0" fontId="18" fillId="0" borderId="0" xfId="0" applyFont="1" applyProtection="1">
      <protection locked="0"/>
    </xf>
    <xf numFmtId="164" fontId="7" fillId="3" borderId="2" xfId="1" applyNumberFormat="1" applyFont="1" applyFill="1" applyBorder="1" applyAlignment="1">
      <alignment horizontal="center" vertical="center"/>
    </xf>
    <xf numFmtId="165" fontId="8" fillId="0" borderId="2" xfId="1" applyNumberFormat="1" applyFont="1" applyFill="1" applyBorder="1" applyAlignment="1">
      <alignment horizontal="center" vertical="center"/>
    </xf>
    <xf numFmtId="165" fontId="7" fillId="3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 applyProtection="1">
      <alignment horizontal="center" vertical="center"/>
      <protection hidden="1"/>
    </xf>
    <xf numFmtId="164" fontId="8" fillId="4" borderId="2" xfId="1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165" fontId="8" fillId="4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 vertical="center" wrapText="1"/>
    </xf>
    <xf numFmtId="164" fontId="8" fillId="0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165" fontId="7" fillId="0" borderId="2" xfId="1" applyNumberFormat="1" applyFont="1" applyFill="1" applyBorder="1" applyAlignment="1">
      <alignment horizontal="center" vertical="center"/>
    </xf>
    <xf numFmtId="165" fontId="7" fillId="4" borderId="2" xfId="1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0"/>
  <sheetViews>
    <sheetView showZeros="0" tabSelected="1" view="pageBreakPreview" zoomScale="70" zoomScaleNormal="70" zoomScaleSheetLayoutView="7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J8" sqref="J8"/>
    </sheetView>
  </sheetViews>
  <sheetFormatPr defaultRowHeight="15.75" x14ac:dyDescent="0.25"/>
  <cols>
    <col min="1" max="1" width="16" style="2" customWidth="1"/>
    <col min="2" max="2" width="78.5" style="29" customWidth="1"/>
    <col min="3" max="3" width="16.375" style="2" customWidth="1"/>
    <col min="4" max="4" width="16.75" style="2" customWidth="1"/>
    <col min="5" max="5" width="14.375" style="2" customWidth="1"/>
    <col min="6" max="6" width="16.5" style="2" customWidth="1"/>
    <col min="7" max="7" width="13.625" style="31" customWidth="1"/>
    <col min="8" max="8" width="19.125" style="2" customWidth="1"/>
    <col min="9" max="16384" width="9" style="2"/>
  </cols>
  <sheetData>
    <row r="1" spans="1:17" s="1" customFormat="1" ht="20.25" x14ac:dyDescent="0.3">
      <c r="A1" s="45" t="s">
        <v>0</v>
      </c>
      <c r="B1" s="46"/>
      <c r="C1" s="46"/>
      <c r="D1" s="46"/>
      <c r="E1" s="46"/>
      <c r="F1" s="46"/>
      <c r="G1" s="46"/>
      <c r="H1" s="46"/>
    </row>
    <row r="2" spans="1:17" ht="24" customHeight="1" x14ac:dyDescent="0.3">
      <c r="B2" s="3"/>
      <c r="C2" s="4"/>
      <c r="D2" s="4"/>
      <c r="E2" s="4"/>
      <c r="F2" s="4"/>
      <c r="G2" s="5"/>
      <c r="H2" s="6" t="s">
        <v>1</v>
      </c>
    </row>
    <row r="3" spans="1:17" s="8" customFormat="1" ht="31.5" customHeight="1" x14ac:dyDescent="0.25">
      <c r="A3" s="47" t="s">
        <v>2</v>
      </c>
      <c r="B3" s="49" t="s">
        <v>3</v>
      </c>
      <c r="C3" s="50" t="s">
        <v>248</v>
      </c>
      <c r="D3" s="50"/>
      <c r="E3" s="50"/>
      <c r="F3" s="50"/>
      <c r="G3" s="7" t="s">
        <v>235</v>
      </c>
      <c r="H3" s="50" t="s">
        <v>4</v>
      </c>
    </row>
    <row r="4" spans="1:17" s="8" customFormat="1" ht="74.25" customHeight="1" x14ac:dyDescent="0.25">
      <c r="A4" s="48"/>
      <c r="B4" s="49"/>
      <c r="C4" s="42" t="s">
        <v>5</v>
      </c>
      <c r="D4" s="9" t="s">
        <v>6</v>
      </c>
      <c r="E4" s="42" t="s">
        <v>7</v>
      </c>
      <c r="F4" s="42" t="s">
        <v>8</v>
      </c>
      <c r="G4" s="7" t="s">
        <v>7</v>
      </c>
      <c r="H4" s="50"/>
      <c r="J4" s="10"/>
      <c r="K4" s="10"/>
      <c r="L4" s="10"/>
      <c r="M4" s="10"/>
      <c r="N4" s="10"/>
      <c r="O4" s="10"/>
      <c r="P4" s="10"/>
      <c r="Q4" s="10"/>
    </row>
    <row r="5" spans="1:17" ht="18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J5" s="10"/>
      <c r="K5" s="10"/>
      <c r="L5" s="10"/>
      <c r="M5" s="10"/>
      <c r="N5" s="10"/>
      <c r="O5" s="10"/>
      <c r="P5" s="10"/>
      <c r="Q5" s="10"/>
    </row>
    <row r="6" spans="1:17" s="14" customFormat="1" ht="45" customHeight="1" x14ac:dyDescent="0.2">
      <c r="A6" s="12" t="s">
        <v>9</v>
      </c>
      <c r="B6" s="13" t="s">
        <v>236</v>
      </c>
      <c r="C6" s="35">
        <f>SUM(C7:C14)</f>
        <v>23892334.500000004</v>
      </c>
      <c r="D6" s="35">
        <f>SUM(D7:D14)</f>
        <v>24035664.200000003</v>
      </c>
      <c r="E6" s="35">
        <f>SUM(E7:E14)</f>
        <v>13120662.299999999</v>
      </c>
      <c r="F6" s="37">
        <f>E6/D6*100</f>
        <v>54.588307570048336</v>
      </c>
      <c r="G6" s="35">
        <f>SUM(G7:G14)</f>
        <v>13396383.300000001</v>
      </c>
      <c r="H6" s="37">
        <f>E6/G6*100</f>
        <v>97.941825089462753</v>
      </c>
    </row>
    <row r="7" spans="1:17" s="17" customFormat="1" ht="24.75" customHeight="1" x14ac:dyDescent="0.2">
      <c r="A7" s="15" t="s">
        <v>10</v>
      </c>
      <c r="B7" s="16" t="s">
        <v>11</v>
      </c>
      <c r="C7" s="36">
        <v>15679233.300000001</v>
      </c>
      <c r="D7" s="36">
        <v>15800565.199999999</v>
      </c>
      <c r="E7" s="36">
        <v>9040872.5999999996</v>
      </c>
      <c r="F7" s="36">
        <f>E7/D7*100</f>
        <v>57.218665823422569</v>
      </c>
      <c r="G7" s="36">
        <v>9675735</v>
      </c>
      <c r="H7" s="41">
        <f>E7/G7*100</f>
        <v>93.43861319062583</v>
      </c>
    </row>
    <row r="8" spans="1:17" s="17" customFormat="1" ht="25.5" customHeight="1" x14ac:dyDescent="0.2">
      <c r="A8" s="15" t="s">
        <v>12</v>
      </c>
      <c r="B8" s="16" t="s">
        <v>13</v>
      </c>
      <c r="C8" s="36">
        <v>7361541.5</v>
      </c>
      <c r="D8" s="36">
        <v>7363166.2999999998</v>
      </c>
      <c r="E8" s="36">
        <v>3890763.3</v>
      </c>
      <c r="F8" s="36">
        <f t="shared" ref="F8:F11" si="0">E8/D8*100</f>
        <v>52.840899437515077</v>
      </c>
      <c r="G8" s="36">
        <v>3474674.9</v>
      </c>
      <c r="H8" s="41">
        <f t="shared" ref="H8:H10" si="1">E8/G8*100</f>
        <v>111.97488720455546</v>
      </c>
    </row>
    <row r="9" spans="1:17" s="17" customFormat="1" ht="27.75" customHeight="1" x14ac:dyDescent="0.2">
      <c r="A9" s="15" t="s">
        <v>14</v>
      </c>
      <c r="B9" s="16" t="s">
        <v>15</v>
      </c>
      <c r="C9" s="36">
        <v>620935</v>
      </c>
      <c r="D9" s="36">
        <v>641308</v>
      </c>
      <c r="E9" s="36">
        <v>165328.9</v>
      </c>
      <c r="F9" s="36">
        <f t="shared" si="0"/>
        <v>25.779952846370229</v>
      </c>
      <c r="G9" s="36">
        <v>154811</v>
      </c>
      <c r="H9" s="41">
        <f t="shared" si="1"/>
        <v>106.79402626428353</v>
      </c>
    </row>
    <row r="10" spans="1:17" s="17" customFormat="1" ht="24" customHeight="1" x14ac:dyDescent="0.2">
      <c r="A10" s="15" t="s">
        <v>16</v>
      </c>
      <c r="B10" s="16" t="s">
        <v>17</v>
      </c>
      <c r="C10" s="36">
        <v>208974.1</v>
      </c>
      <c r="D10" s="36">
        <v>208974.1</v>
      </c>
      <c r="E10" s="36">
        <v>22697.5</v>
      </c>
      <c r="F10" s="36">
        <f t="shared" si="0"/>
        <v>10.861393828230389</v>
      </c>
      <c r="G10" s="36">
        <v>78109.7</v>
      </c>
      <c r="H10" s="41">
        <f t="shared" si="1"/>
        <v>29.058490814841182</v>
      </c>
    </row>
    <row r="11" spans="1:17" s="17" customFormat="1" ht="39.75" customHeight="1" x14ac:dyDescent="0.2">
      <c r="A11" s="15" t="s">
        <v>18</v>
      </c>
      <c r="B11" s="16" t="s">
        <v>19</v>
      </c>
      <c r="C11" s="36">
        <v>21650.6</v>
      </c>
      <c r="D11" s="36">
        <v>21650.6</v>
      </c>
      <c r="E11" s="36">
        <v>1000</v>
      </c>
      <c r="F11" s="36">
        <f t="shared" si="0"/>
        <v>4.6188096403794816</v>
      </c>
      <c r="G11" s="39">
        <v>333.3</v>
      </c>
      <c r="H11" s="41" t="s">
        <v>254</v>
      </c>
    </row>
    <row r="12" spans="1:17" s="17" customFormat="1" ht="85.5" customHeight="1" x14ac:dyDescent="0.2">
      <c r="A12" s="15" t="s">
        <v>20</v>
      </c>
      <c r="B12" s="16" t="s">
        <v>21</v>
      </c>
      <c r="C12" s="36"/>
      <c r="D12" s="36"/>
      <c r="E12" s="36"/>
      <c r="F12" s="36"/>
      <c r="G12" s="39"/>
      <c r="H12" s="41"/>
    </row>
    <row r="13" spans="1:17" s="17" customFormat="1" ht="150" customHeight="1" x14ac:dyDescent="0.2">
      <c r="A13" s="15" t="s">
        <v>22</v>
      </c>
      <c r="B13" s="16" t="s">
        <v>23</v>
      </c>
      <c r="C13" s="36"/>
      <c r="D13" s="36"/>
      <c r="E13" s="36"/>
      <c r="F13" s="36"/>
      <c r="G13" s="39"/>
      <c r="H13" s="41"/>
    </row>
    <row r="14" spans="1:17" s="17" customFormat="1" ht="39.75" customHeight="1" x14ac:dyDescent="0.2">
      <c r="A14" s="15" t="s">
        <v>24</v>
      </c>
      <c r="B14" s="16" t="s">
        <v>25</v>
      </c>
      <c r="C14" s="36"/>
      <c r="D14" s="36"/>
      <c r="E14" s="36"/>
      <c r="F14" s="36"/>
      <c r="G14" s="39">
        <v>12719.4</v>
      </c>
      <c r="H14" s="41">
        <f t="shared" ref="H14" si="2">E14/G14*100</f>
        <v>0</v>
      </c>
    </row>
    <row r="15" spans="1:17" s="14" customFormat="1" ht="39.75" customHeight="1" x14ac:dyDescent="0.2">
      <c r="A15" s="12" t="s">
        <v>33</v>
      </c>
      <c r="B15" s="13" t="s">
        <v>237</v>
      </c>
      <c r="C15" s="35">
        <f>SUM(C16:C28)</f>
        <v>4048891.1999999997</v>
      </c>
      <c r="D15" s="35">
        <f>SUM(D16:D28)</f>
        <v>4241771.0999999996</v>
      </c>
      <c r="E15" s="35">
        <f>SUM(E16:E28)</f>
        <v>2317780.4000000004</v>
      </c>
      <c r="F15" s="37">
        <f>E15/D15*100</f>
        <v>54.641807522334261</v>
      </c>
      <c r="G15" s="35">
        <f>SUM(G16:G28)</f>
        <v>2119100.7000000002</v>
      </c>
      <c r="H15" s="37">
        <f>E15/G15*100</f>
        <v>109.37566110001286</v>
      </c>
    </row>
    <row r="16" spans="1:17" s="17" customFormat="1" ht="30" customHeight="1" x14ac:dyDescent="0.2">
      <c r="A16" s="15" t="s">
        <v>34</v>
      </c>
      <c r="B16" s="16" t="s">
        <v>35</v>
      </c>
      <c r="C16" s="36">
        <v>204918.1</v>
      </c>
      <c r="D16" s="36">
        <v>207627.1</v>
      </c>
      <c r="E16" s="36">
        <v>106837.2</v>
      </c>
      <c r="F16" s="36">
        <f t="shared" ref="F16:F81" si="3">E16/D16*100</f>
        <v>51.456288702197348</v>
      </c>
      <c r="G16" s="36">
        <v>105379.5</v>
      </c>
      <c r="H16" s="41">
        <f t="shared" ref="H16:H57" si="4">E16/G16*100</f>
        <v>101.38328612301252</v>
      </c>
    </row>
    <row r="17" spans="1:8" s="17" customFormat="1" x14ac:dyDescent="0.2">
      <c r="A17" s="15" t="s">
        <v>36</v>
      </c>
      <c r="B17" s="16" t="s">
        <v>37</v>
      </c>
      <c r="C17" s="36">
        <v>645992</v>
      </c>
      <c r="D17" s="36">
        <v>649332.80000000005</v>
      </c>
      <c r="E17" s="36">
        <v>377773.8</v>
      </c>
      <c r="F17" s="36">
        <f t="shared" si="3"/>
        <v>58.178764417876316</v>
      </c>
      <c r="G17" s="36">
        <v>356598.1</v>
      </c>
      <c r="H17" s="41">
        <f t="shared" si="4"/>
        <v>105.93825373719041</v>
      </c>
    </row>
    <row r="18" spans="1:8" s="17" customFormat="1" x14ac:dyDescent="0.2">
      <c r="A18" s="15" t="s">
        <v>38</v>
      </c>
      <c r="B18" s="16" t="s">
        <v>39</v>
      </c>
      <c r="C18" s="36">
        <v>197774.3</v>
      </c>
      <c r="D18" s="36">
        <v>198607</v>
      </c>
      <c r="E18" s="36">
        <v>121978.4</v>
      </c>
      <c r="F18" s="36">
        <f t="shared" si="3"/>
        <v>61.416969190411209</v>
      </c>
      <c r="G18" s="36">
        <v>117099</v>
      </c>
      <c r="H18" s="41">
        <f t="shared" si="4"/>
        <v>104.16690151068752</v>
      </c>
    </row>
    <row r="19" spans="1:8" s="17" customFormat="1" x14ac:dyDescent="0.2">
      <c r="A19" s="15" t="s">
        <v>40</v>
      </c>
      <c r="B19" s="16" t="s">
        <v>41</v>
      </c>
      <c r="C19" s="36">
        <v>144216</v>
      </c>
      <c r="D19" s="36">
        <v>145466</v>
      </c>
      <c r="E19" s="36">
        <v>85314.6</v>
      </c>
      <c r="F19" s="36">
        <f t="shared" si="3"/>
        <v>58.649168877950864</v>
      </c>
      <c r="G19" s="36">
        <v>81367.399999999994</v>
      </c>
      <c r="H19" s="41">
        <f t="shared" si="4"/>
        <v>104.85108286611103</v>
      </c>
    </row>
    <row r="20" spans="1:8" s="17" customFormat="1" x14ac:dyDescent="0.2">
      <c r="A20" s="15" t="s">
        <v>42</v>
      </c>
      <c r="B20" s="16" t="s">
        <v>43</v>
      </c>
      <c r="C20" s="36">
        <v>986941.7</v>
      </c>
      <c r="D20" s="36">
        <v>995563.7</v>
      </c>
      <c r="E20" s="36">
        <v>669489.30000000005</v>
      </c>
      <c r="F20" s="36">
        <f t="shared" si="3"/>
        <v>67.247259015169007</v>
      </c>
      <c r="G20" s="36">
        <v>662332.30000000005</v>
      </c>
      <c r="H20" s="41">
        <f t="shared" si="4"/>
        <v>101.08057541508997</v>
      </c>
    </row>
    <row r="21" spans="1:8" s="17" customFormat="1" x14ac:dyDescent="0.2">
      <c r="A21" s="15" t="s">
        <v>44</v>
      </c>
      <c r="B21" s="16" t="s">
        <v>45</v>
      </c>
      <c r="C21" s="36">
        <v>172132.9</v>
      </c>
      <c r="D21" s="36">
        <v>173685.9</v>
      </c>
      <c r="E21" s="36">
        <v>94363.6</v>
      </c>
      <c r="F21" s="36">
        <f t="shared" si="3"/>
        <v>54.33002909274731</v>
      </c>
      <c r="G21" s="36">
        <v>91121.5</v>
      </c>
      <c r="H21" s="41">
        <f t="shared" si="4"/>
        <v>103.55799674061556</v>
      </c>
    </row>
    <row r="22" spans="1:8" s="17" customFormat="1" ht="31.5" x14ac:dyDescent="0.2">
      <c r="A22" s="15" t="s">
        <v>46</v>
      </c>
      <c r="B22" s="16" t="s">
        <v>47</v>
      </c>
      <c r="C22" s="36">
        <v>38183.699999999997</v>
      </c>
      <c r="D22" s="36">
        <v>38183.699999999997</v>
      </c>
      <c r="E22" s="36">
        <v>20286</v>
      </c>
      <c r="F22" s="36">
        <f t="shared" si="3"/>
        <v>53.127381579050748</v>
      </c>
      <c r="G22" s="36">
        <v>13113.4</v>
      </c>
      <c r="H22" s="41" t="s">
        <v>256</v>
      </c>
    </row>
    <row r="23" spans="1:8" s="17" customFormat="1" x14ac:dyDescent="0.2">
      <c r="A23" s="15" t="s">
        <v>48</v>
      </c>
      <c r="B23" s="16" t="s">
        <v>49</v>
      </c>
      <c r="C23" s="36">
        <v>106153.4</v>
      </c>
      <c r="D23" s="36">
        <v>119192.5</v>
      </c>
      <c r="E23" s="36">
        <v>60708.1</v>
      </c>
      <c r="F23" s="36">
        <f t="shared" si="3"/>
        <v>50.932818759569599</v>
      </c>
      <c r="G23" s="36">
        <v>54396.800000000003</v>
      </c>
      <c r="H23" s="41">
        <f t="shared" si="4"/>
        <v>111.60233690217072</v>
      </c>
    </row>
    <row r="24" spans="1:8" s="17" customFormat="1" ht="21" customHeight="1" x14ac:dyDescent="0.2">
      <c r="A24" s="15" t="s">
        <v>50</v>
      </c>
      <c r="B24" s="16" t="s">
        <v>51</v>
      </c>
      <c r="C24" s="36">
        <v>5130.8999999999996</v>
      </c>
      <c r="D24" s="36">
        <v>5293.7</v>
      </c>
      <c r="E24" s="36">
        <v>670.8</v>
      </c>
      <c r="F24" s="36">
        <f t="shared" si="3"/>
        <v>12.67166632034305</v>
      </c>
      <c r="G24" s="36">
        <v>1142.3</v>
      </c>
      <c r="H24" s="41">
        <f t="shared" si="4"/>
        <v>58.723627768537156</v>
      </c>
    </row>
    <row r="25" spans="1:8" s="17" customFormat="1" ht="32.25" customHeight="1" x14ac:dyDescent="0.2">
      <c r="A25" s="15" t="s">
        <v>52</v>
      </c>
      <c r="B25" s="16" t="s">
        <v>53</v>
      </c>
      <c r="C25" s="36">
        <v>1502245.1</v>
      </c>
      <c r="D25" s="36">
        <v>1577652.4</v>
      </c>
      <c r="E25" s="36">
        <v>667237.30000000005</v>
      </c>
      <c r="F25" s="36">
        <f t="shared" si="3"/>
        <v>42.293048836359645</v>
      </c>
      <c r="G25" s="36">
        <v>625848.4</v>
      </c>
      <c r="H25" s="41">
        <f t="shared" si="4"/>
        <v>106.61324691410891</v>
      </c>
    </row>
    <row r="26" spans="1:8" s="17" customFormat="1" ht="20.25" customHeight="1" x14ac:dyDescent="0.2">
      <c r="A26" s="15" t="s">
        <v>54</v>
      </c>
      <c r="B26" s="16" t="s">
        <v>55</v>
      </c>
      <c r="C26" s="36">
        <v>11029.5</v>
      </c>
      <c r="D26" s="36">
        <v>11202.7</v>
      </c>
      <c r="E26" s="36">
        <v>7249.5</v>
      </c>
      <c r="F26" s="36">
        <f t="shared" si="3"/>
        <v>64.71207833825774</v>
      </c>
      <c r="G26" s="36">
        <v>5249.5</v>
      </c>
      <c r="H26" s="41">
        <f t="shared" si="4"/>
        <v>138.09886655871989</v>
      </c>
    </row>
    <row r="27" spans="1:8" s="17" customFormat="1" ht="27" customHeight="1" x14ac:dyDescent="0.2">
      <c r="A27" s="15" t="s">
        <v>56</v>
      </c>
      <c r="B27" s="16" t="s">
        <v>57</v>
      </c>
      <c r="C27" s="36">
        <v>27810</v>
      </c>
      <c r="D27" s="36">
        <v>113600</v>
      </c>
      <c r="E27" s="36">
        <v>103327.3</v>
      </c>
      <c r="F27" s="36">
        <f t="shared" si="3"/>
        <v>90.957130281690141</v>
      </c>
      <c r="G27" s="36">
        <v>3621</v>
      </c>
      <c r="H27" s="41" t="s">
        <v>255</v>
      </c>
    </row>
    <row r="28" spans="1:8" s="17" customFormat="1" ht="36.75" customHeight="1" x14ac:dyDescent="0.2">
      <c r="A28" s="15" t="s">
        <v>58</v>
      </c>
      <c r="B28" s="16" t="s">
        <v>59</v>
      </c>
      <c r="C28" s="36">
        <v>6363.6</v>
      </c>
      <c r="D28" s="36">
        <v>6363.6</v>
      </c>
      <c r="E28" s="36">
        <v>2544.5</v>
      </c>
      <c r="F28" s="36">
        <f t="shared" si="3"/>
        <v>39.985228487019924</v>
      </c>
      <c r="G28" s="36">
        <v>1831.5</v>
      </c>
      <c r="H28" s="41">
        <f t="shared" si="4"/>
        <v>138.92983892983892</v>
      </c>
    </row>
    <row r="29" spans="1:8" s="14" customFormat="1" ht="46.5" customHeight="1" x14ac:dyDescent="0.2">
      <c r="A29" s="12" t="s">
        <v>60</v>
      </c>
      <c r="B29" s="18" t="s">
        <v>238</v>
      </c>
      <c r="C29" s="35">
        <f>SUM(C30:C33)</f>
        <v>1440697.4000000001</v>
      </c>
      <c r="D29" s="35">
        <f>SUM(D30:D33)</f>
        <v>2561196.7999999998</v>
      </c>
      <c r="E29" s="35">
        <f>SUM(E30:E33)</f>
        <v>1136057.3</v>
      </c>
      <c r="F29" s="37">
        <f>E29/D29*100</f>
        <v>44.356501616744175</v>
      </c>
      <c r="G29" s="35">
        <f>SUM(G30:G33)</f>
        <v>927445.7</v>
      </c>
      <c r="H29" s="37">
        <f>E29/G29*100</f>
        <v>122.49313356027204</v>
      </c>
    </row>
    <row r="30" spans="1:8" s="17" customFormat="1" ht="25.5" customHeight="1" x14ac:dyDescent="0.2">
      <c r="A30" s="15" t="s">
        <v>61</v>
      </c>
      <c r="B30" s="16" t="s">
        <v>62</v>
      </c>
      <c r="C30" s="36">
        <v>1267846</v>
      </c>
      <c r="D30" s="36">
        <v>1539983.2</v>
      </c>
      <c r="E30" s="36">
        <v>742535.4</v>
      </c>
      <c r="F30" s="36">
        <f t="shared" si="3"/>
        <v>48.217110420425371</v>
      </c>
      <c r="G30" s="36">
        <v>711976.4</v>
      </c>
      <c r="H30" s="41">
        <f t="shared" si="4"/>
        <v>104.29213664947321</v>
      </c>
    </row>
    <row r="31" spans="1:8" s="17" customFormat="1" ht="26.25" customHeight="1" x14ac:dyDescent="0.2">
      <c r="A31" s="15" t="s">
        <v>63</v>
      </c>
      <c r="B31" s="16" t="s">
        <v>64</v>
      </c>
      <c r="C31" s="36">
        <v>8936.5</v>
      </c>
      <c r="D31" s="36">
        <v>106816.4</v>
      </c>
      <c r="E31" s="36">
        <v>8495.6</v>
      </c>
      <c r="F31" s="36">
        <f t="shared" si="3"/>
        <v>7.9534603300616764</v>
      </c>
      <c r="G31" s="36">
        <v>5110.5</v>
      </c>
      <c r="H31" s="41" t="s">
        <v>234</v>
      </c>
    </row>
    <row r="32" spans="1:8" s="17" customFormat="1" ht="25.5" customHeight="1" x14ac:dyDescent="0.2">
      <c r="A32" s="15" t="s">
        <v>65</v>
      </c>
      <c r="B32" s="16" t="s">
        <v>66</v>
      </c>
      <c r="C32" s="36">
        <v>38471.599999999999</v>
      </c>
      <c r="D32" s="36">
        <v>55362.400000000001</v>
      </c>
      <c r="E32" s="36">
        <v>25282.1</v>
      </c>
      <c r="F32" s="36">
        <f t="shared" si="3"/>
        <v>45.666553473115322</v>
      </c>
      <c r="G32" s="36">
        <v>18502.7</v>
      </c>
      <c r="H32" s="41">
        <f t="shared" si="4"/>
        <v>136.64005793749018</v>
      </c>
    </row>
    <row r="33" spans="1:10" s="17" customFormat="1" ht="27" customHeight="1" x14ac:dyDescent="0.2">
      <c r="A33" s="15" t="s">
        <v>67</v>
      </c>
      <c r="B33" s="16" t="s">
        <v>68</v>
      </c>
      <c r="C33" s="36">
        <v>125443.3</v>
      </c>
      <c r="D33" s="36">
        <v>859034.8</v>
      </c>
      <c r="E33" s="36">
        <v>359744.2</v>
      </c>
      <c r="F33" s="36">
        <f t="shared" si="3"/>
        <v>41.877721368214651</v>
      </c>
      <c r="G33" s="36">
        <v>191856.1</v>
      </c>
      <c r="H33" s="41" t="s">
        <v>258</v>
      </c>
    </row>
    <row r="34" spans="1:10" s="14" customFormat="1" ht="44.25" customHeight="1" x14ac:dyDescent="0.2">
      <c r="A34" s="12" t="s">
        <v>69</v>
      </c>
      <c r="B34" s="18" t="s">
        <v>239</v>
      </c>
      <c r="C34" s="35">
        <f>SUM(C35:C39)</f>
        <v>1328042.7999999998</v>
      </c>
      <c r="D34" s="35">
        <f>SUM(D35:D39)</f>
        <v>1405784.7000000002</v>
      </c>
      <c r="E34" s="35">
        <f>SUM(E35:E39)</f>
        <v>837979.7</v>
      </c>
      <c r="F34" s="37">
        <f>E34/D34*100</f>
        <v>59.609391110886314</v>
      </c>
      <c r="G34" s="35">
        <f>SUM(G35:G39)</f>
        <v>455170.7</v>
      </c>
      <c r="H34" s="37" t="s">
        <v>247</v>
      </c>
      <c r="J34" s="19"/>
    </row>
    <row r="35" spans="1:10" s="17" customFormat="1" ht="32.25" customHeight="1" x14ac:dyDescent="0.2">
      <c r="A35" s="15" t="s">
        <v>70</v>
      </c>
      <c r="B35" s="16" t="s">
        <v>71</v>
      </c>
      <c r="C35" s="36">
        <v>1800</v>
      </c>
      <c r="D35" s="36">
        <v>1800</v>
      </c>
      <c r="E35" s="36">
        <v>581.70000000000005</v>
      </c>
      <c r="F35" s="36">
        <f t="shared" si="3"/>
        <v>32.31666666666667</v>
      </c>
      <c r="G35" s="36">
        <v>531.79999999999995</v>
      </c>
      <c r="H35" s="41">
        <f t="shared" si="4"/>
        <v>109.38322677698385</v>
      </c>
    </row>
    <row r="36" spans="1:10" s="17" customFormat="1" ht="36" customHeight="1" x14ac:dyDescent="0.2">
      <c r="A36" s="15" t="s">
        <v>72</v>
      </c>
      <c r="B36" s="16" t="s">
        <v>73</v>
      </c>
      <c r="C36" s="36">
        <v>597819.1</v>
      </c>
      <c r="D36" s="36">
        <v>660561</v>
      </c>
      <c r="E36" s="36">
        <v>451128.2</v>
      </c>
      <c r="F36" s="36">
        <f t="shared" si="3"/>
        <v>68.294707074744039</v>
      </c>
      <c r="G36" s="36">
        <v>39253</v>
      </c>
      <c r="H36" s="41" t="s">
        <v>257</v>
      </c>
    </row>
    <row r="37" spans="1:10" s="17" customFormat="1" ht="34.5" customHeight="1" x14ac:dyDescent="0.2">
      <c r="A37" s="15" t="s">
        <v>74</v>
      </c>
      <c r="B37" s="16" t="s">
        <v>75</v>
      </c>
      <c r="C37" s="36">
        <v>188445.8</v>
      </c>
      <c r="D37" s="36">
        <v>188445.8</v>
      </c>
      <c r="E37" s="36">
        <v>111411.2</v>
      </c>
      <c r="F37" s="36">
        <f t="shared" si="3"/>
        <v>59.121084152578618</v>
      </c>
      <c r="G37" s="36">
        <v>123279.6</v>
      </c>
      <c r="H37" s="41">
        <f t="shared" si="4"/>
        <v>90.372778626796318</v>
      </c>
    </row>
    <row r="38" spans="1:10" s="17" customFormat="1" ht="34.5" customHeight="1" x14ac:dyDescent="0.2">
      <c r="A38" s="15" t="s">
        <v>225</v>
      </c>
      <c r="B38" s="16" t="s">
        <v>226</v>
      </c>
      <c r="C38" s="36">
        <v>70</v>
      </c>
      <c r="D38" s="36">
        <v>70</v>
      </c>
      <c r="E38" s="36"/>
      <c r="F38" s="36">
        <f t="shared" si="3"/>
        <v>0</v>
      </c>
      <c r="G38" s="36">
        <v>6.3</v>
      </c>
      <c r="H38" s="41"/>
    </row>
    <row r="39" spans="1:10" s="17" customFormat="1" ht="30" customHeight="1" x14ac:dyDescent="0.2">
      <c r="A39" s="15" t="s">
        <v>76</v>
      </c>
      <c r="B39" s="16" t="s">
        <v>77</v>
      </c>
      <c r="C39" s="36">
        <v>539907.9</v>
      </c>
      <c r="D39" s="36">
        <v>554907.9</v>
      </c>
      <c r="E39" s="36">
        <v>274858.59999999998</v>
      </c>
      <c r="F39" s="36">
        <f t="shared" si="3"/>
        <v>49.532291755082234</v>
      </c>
      <c r="G39" s="36">
        <v>292100</v>
      </c>
      <c r="H39" s="41">
        <f t="shared" si="4"/>
        <v>94.097432386169118</v>
      </c>
    </row>
    <row r="40" spans="1:10" s="14" customFormat="1" ht="49.5" customHeight="1" x14ac:dyDescent="0.2">
      <c r="A40" s="20" t="s">
        <v>78</v>
      </c>
      <c r="B40" s="21" t="s">
        <v>79</v>
      </c>
      <c r="C40" s="35">
        <f>SUM(C41:C48)</f>
        <v>36684464.399999999</v>
      </c>
      <c r="D40" s="35">
        <f>SUM(D41:D48)</f>
        <v>37386162.399999999</v>
      </c>
      <c r="E40" s="35">
        <f>SUM(E41:E48)</f>
        <v>20215844.399999999</v>
      </c>
      <c r="F40" s="37">
        <f>E40/D40*100</f>
        <v>54.073066349275791</v>
      </c>
      <c r="G40" s="35">
        <f>SUM(G41:G48)</f>
        <v>17501644</v>
      </c>
      <c r="H40" s="37">
        <f>E40/G40*100</f>
        <v>115.50825968120479</v>
      </c>
    </row>
    <row r="41" spans="1:10" s="17" customFormat="1" x14ac:dyDescent="0.2">
      <c r="A41" s="15" t="s">
        <v>80</v>
      </c>
      <c r="B41" s="16" t="s">
        <v>81</v>
      </c>
      <c r="C41" s="36">
        <v>7235048.9000000004</v>
      </c>
      <c r="D41" s="36">
        <v>7287210.2999999998</v>
      </c>
      <c r="E41" s="36">
        <v>3848269.4</v>
      </c>
      <c r="F41" s="36">
        <f t="shared" si="3"/>
        <v>52.808540464380449</v>
      </c>
      <c r="G41" s="36">
        <v>3405877</v>
      </c>
      <c r="H41" s="41">
        <f t="shared" si="4"/>
        <v>112.98908915383615</v>
      </c>
    </row>
    <row r="42" spans="1:10" s="17" customFormat="1" x14ac:dyDescent="0.2">
      <c r="A42" s="15" t="s">
        <v>82</v>
      </c>
      <c r="B42" s="16" t="s">
        <v>83</v>
      </c>
      <c r="C42" s="36">
        <v>25166735.5</v>
      </c>
      <c r="D42" s="36">
        <v>25779469.100000001</v>
      </c>
      <c r="E42" s="36">
        <v>14169063.1</v>
      </c>
      <c r="F42" s="36">
        <f t="shared" si="3"/>
        <v>54.962586874995026</v>
      </c>
      <c r="G42" s="36">
        <v>11951229.1</v>
      </c>
      <c r="H42" s="41">
        <f t="shared" si="4"/>
        <v>118.55737164305553</v>
      </c>
    </row>
    <row r="43" spans="1:10" s="17" customFormat="1" ht="20.25" customHeight="1" x14ac:dyDescent="0.2">
      <c r="A43" s="15" t="s">
        <v>84</v>
      </c>
      <c r="B43" s="16" t="s">
        <v>85</v>
      </c>
      <c r="C43" s="36">
        <v>18747.599999999999</v>
      </c>
      <c r="D43" s="36">
        <v>18712.599999999999</v>
      </c>
      <c r="E43" s="36">
        <v>3647.8</v>
      </c>
      <c r="F43" s="36">
        <f t="shared" si="3"/>
        <v>19.493817000309953</v>
      </c>
      <c r="G43" s="36">
        <v>3085.6</v>
      </c>
      <c r="H43" s="41">
        <f t="shared" si="4"/>
        <v>118.22011926367644</v>
      </c>
    </row>
    <row r="44" spans="1:10" s="17" customFormat="1" ht="21" customHeight="1" x14ac:dyDescent="0.2">
      <c r="A44" s="15" t="s">
        <v>86</v>
      </c>
      <c r="B44" s="16" t="s">
        <v>87</v>
      </c>
      <c r="C44" s="36">
        <v>2868187</v>
      </c>
      <c r="D44" s="36">
        <v>2903867.7</v>
      </c>
      <c r="E44" s="36">
        <v>1626116.4</v>
      </c>
      <c r="F44" s="36">
        <f t="shared" si="3"/>
        <v>55.998294963644511</v>
      </c>
      <c r="G44" s="36">
        <v>1557370.8</v>
      </c>
      <c r="H44" s="41">
        <f t="shared" si="4"/>
        <v>104.41420887048865</v>
      </c>
    </row>
    <row r="45" spans="1:10" s="17" customFormat="1" ht="37.5" customHeight="1" x14ac:dyDescent="0.2">
      <c r="A45" s="15" t="s">
        <v>88</v>
      </c>
      <c r="B45" s="16" t="s">
        <v>89</v>
      </c>
      <c r="C45" s="36">
        <v>1194442.1000000001</v>
      </c>
      <c r="D45" s="36">
        <v>1195599.3999999999</v>
      </c>
      <c r="E45" s="36">
        <v>498234.2</v>
      </c>
      <c r="F45" s="36">
        <f t="shared" si="3"/>
        <v>41.672336068418907</v>
      </c>
      <c r="G45" s="36">
        <v>502887.6</v>
      </c>
      <c r="H45" s="41">
        <f t="shared" si="4"/>
        <v>99.074664000464523</v>
      </c>
    </row>
    <row r="46" spans="1:10" s="17" customFormat="1" ht="26.25" customHeight="1" x14ac:dyDescent="0.2">
      <c r="A46" s="15" t="s">
        <v>90</v>
      </c>
      <c r="B46" s="16" t="s">
        <v>91</v>
      </c>
      <c r="C46" s="36">
        <v>2000</v>
      </c>
      <c r="D46" s="36">
        <v>2000</v>
      </c>
      <c r="E46" s="36"/>
      <c r="F46" s="36">
        <f t="shared" si="3"/>
        <v>0</v>
      </c>
      <c r="G46" s="36"/>
      <c r="H46" s="41"/>
    </row>
    <row r="47" spans="1:10" s="17" customFormat="1" ht="40.5" customHeight="1" x14ac:dyDescent="0.2">
      <c r="A47" s="15" t="s">
        <v>92</v>
      </c>
      <c r="B47" s="16" t="s">
        <v>93</v>
      </c>
      <c r="C47" s="36"/>
      <c r="D47" s="36"/>
      <c r="E47" s="36"/>
      <c r="F47" s="36"/>
      <c r="G47" s="36"/>
      <c r="H47" s="41"/>
    </row>
    <row r="48" spans="1:10" s="17" customFormat="1" ht="25.5" customHeight="1" x14ac:dyDescent="0.2">
      <c r="A48" s="15" t="s">
        <v>94</v>
      </c>
      <c r="B48" s="16" t="s">
        <v>95</v>
      </c>
      <c r="C48" s="36">
        <v>199303.3</v>
      </c>
      <c r="D48" s="36">
        <v>199303.3</v>
      </c>
      <c r="E48" s="36">
        <v>70513.5</v>
      </c>
      <c r="F48" s="36">
        <f t="shared" si="3"/>
        <v>35.379996216821297</v>
      </c>
      <c r="G48" s="36">
        <v>81193.900000000009</v>
      </c>
      <c r="H48" s="41">
        <f t="shared" si="4"/>
        <v>86.845809845320886</v>
      </c>
    </row>
    <row r="49" spans="1:8" ht="51.75" customHeight="1" x14ac:dyDescent="0.2">
      <c r="A49" s="20" t="s">
        <v>220</v>
      </c>
      <c r="B49" s="21" t="s">
        <v>216</v>
      </c>
      <c r="C49" s="37">
        <f>SUM(C50:C57)</f>
        <v>1125686</v>
      </c>
      <c r="D49" s="37">
        <f t="shared" ref="D49:E49" si="5">SUM(D50:D57)</f>
        <v>1130686</v>
      </c>
      <c r="E49" s="37">
        <f t="shared" si="5"/>
        <v>383389.60000000003</v>
      </c>
      <c r="F49" s="37">
        <f>E49/D49*100</f>
        <v>33.907698512230631</v>
      </c>
      <c r="G49" s="35">
        <f>SUM(G50:G57)</f>
        <v>461146.60000000003</v>
      </c>
      <c r="H49" s="37">
        <f>E49/G49*100</f>
        <v>83.138333883411477</v>
      </c>
    </row>
    <row r="50" spans="1:8" ht="35.25" customHeight="1" x14ac:dyDescent="0.2">
      <c r="A50" s="15" t="s">
        <v>218</v>
      </c>
      <c r="B50" s="16" t="s">
        <v>26</v>
      </c>
      <c r="C50" s="36">
        <v>1106486.3</v>
      </c>
      <c r="D50" s="36">
        <v>1106486.3</v>
      </c>
      <c r="E50" s="36">
        <v>378813.8</v>
      </c>
      <c r="F50" s="36">
        <f t="shared" si="3"/>
        <v>34.235742457904813</v>
      </c>
      <c r="G50" s="36">
        <v>420361.9</v>
      </c>
      <c r="H50" s="41">
        <f t="shared" si="4"/>
        <v>90.116111855046796</v>
      </c>
    </row>
    <row r="51" spans="1:8" ht="25.5" customHeight="1" x14ac:dyDescent="0.2">
      <c r="A51" s="15" t="s">
        <v>219</v>
      </c>
      <c r="B51" s="16" t="s">
        <v>27</v>
      </c>
      <c r="C51" s="36">
        <v>1326</v>
      </c>
      <c r="D51" s="36">
        <v>6326</v>
      </c>
      <c r="E51" s="36">
        <v>423</v>
      </c>
      <c r="F51" s="36">
        <f t="shared" si="3"/>
        <v>6.686689851406892</v>
      </c>
      <c r="G51" s="36">
        <v>312</v>
      </c>
      <c r="H51" s="41">
        <f t="shared" si="4"/>
        <v>135.57692307692309</v>
      </c>
    </row>
    <row r="52" spans="1:8" ht="35.25" customHeight="1" x14ac:dyDescent="0.2">
      <c r="A52" s="15" t="s">
        <v>217</v>
      </c>
      <c r="B52" s="16" t="s">
        <v>28</v>
      </c>
      <c r="C52" s="36">
        <v>8900</v>
      </c>
      <c r="D52" s="36">
        <v>8900</v>
      </c>
      <c r="E52" s="36">
        <v>1599.2</v>
      </c>
      <c r="F52" s="36">
        <f t="shared" si="3"/>
        <v>17.968539325842698</v>
      </c>
      <c r="G52" s="36">
        <v>3554</v>
      </c>
      <c r="H52" s="41">
        <f t="shared" si="4"/>
        <v>44.997186268992685</v>
      </c>
    </row>
    <row r="53" spans="1:8" ht="25.5" customHeight="1" x14ac:dyDescent="0.2">
      <c r="A53" s="15" t="s">
        <v>221</v>
      </c>
      <c r="B53" s="16" t="s">
        <v>29</v>
      </c>
      <c r="C53" s="36">
        <v>109.3</v>
      </c>
      <c r="D53" s="36">
        <v>109.3</v>
      </c>
      <c r="E53" s="36"/>
      <c r="F53" s="36">
        <f t="shared" si="3"/>
        <v>0</v>
      </c>
      <c r="G53" s="39"/>
      <c r="H53" s="41"/>
    </row>
    <row r="54" spans="1:8" ht="25.5" customHeight="1" x14ac:dyDescent="0.2">
      <c r="A54" s="15" t="s">
        <v>222</v>
      </c>
      <c r="B54" s="16" t="s">
        <v>30</v>
      </c>
      <c r="C54" s="36">
        <v>2418.4</v>
      </c>
      <c r="D54" s="36">
        <v>2418.4</v>
      </c>
      <c r="E54" s="36">
        <v>779.9</v>
      </c>
      <c r="F54" s="36">
        <f t="shared" si="3"/>
        <v>32.24859411180946</v>
      </c>
      <c r="G54" s="39">
        <v>606</v>
      </c>
      <c r="H54" s="41">
        <f t="shared" si="4"/>
        <v>128.69636963696368</v>
      </c>
    </row>
    <row r="55" spans="1:8" ht="25.5" customHeight="1" x14ac:dyDescent="0.2">
      <c r="A55" s="15" t="s">
        <v>223</v>
      </c>
      <c r="B55" s="16" t="s">
        <v>31</v>
      </c>
      <c r="C55" s="36">
        <v>2000</v>
      </c>
      <c r="D55" s="36">
        <v>2000</v>
      </c>
      <c r="E55" s="36">
        <v>300</v>
      </c>
      <c r="F55" s="36">
        <f t="shared" si="3"/>
        <v>15</v>
      </c>
      <c r="G55" s="39">
        <v>400</v>
      </c>
      <c r="H55" s="41">
        <f t="shared" si="4"/>
        <v>75</v>
      </c>
    </row>
    <row r="56" spans="1:8" ht="37.5" customHeight="1" x14ac:dyDescent="0.2">
      <c r="A56" s="15" t="s">
        <v>224</v>
      </c>
      <c r="B56" s="16" t="s">
        <v>32</v>
      </c>
      <c r="C56" s="36">
        <v>4446</v>
      </c>
      <c r="D56" s="36">
        <v>4446</v>
      </c>
      <c r="E56" s="36">
        <v>1473.7</v>
      </c>
      <c r="F56" s="36"/>
      <c r="G56" s="39"/>
      <c r="H56" s="41"/>
    </row>
    <row r="57" spans="1:8" ht="37.5" customHeight="1" x14ac:dyDescent="0.2">
      <c r="A57" s="15" t="s">
        <v>229</v>
      </c>
      <c r="B57" s="16" t="s">
        <v>230</v>
      </c>
      <c r="C57" s="36"/>
      <c r="D57" s="36"/>
      <c r="E57" s="36"/>
      <c r="F57" s="36"/>
      <c r="G57" s="39">
        <v>35912.699999999997</v>
      </c>
      <c r="H57" s="41">
        <f t="shared" si="4"/>
        <v>0</v>
      </c>
    </row>
    <row r="58" spans="1:8" s="22" customFormat="1" ht="55.5" customHeight="1" x14ac:dyDescent="0.2">
      <c r="A58" s="12" t="s">
        <v>96</v>
      </c>
      <c r="B58" s="21" t="s">
        <v>97</v>
      </c>
      <c r="C58" s="35">
        <f>SUM(C59:C63)</f>
        <v>3306894.0999999996</v>
      </c>
      <c r="D58" s="35">
        <f t="shared" ref="D58:E58" si="6">SUM(D59:D63)</f>
        <v>3628302.5</v>
      </c>
      <c r="E58" s="35">
        <f t="shared" si="6"/>
        <v>2653636.6</v>
      </c>
      <c r="F58" s="37">
        <f>E58/D58*100</f>
        <v>73.137137821336566</v>
      </c>
      <c r="G58" s="35">
        <f>SUM(G59:G63)</f>
        <v>1483193.9</v>
      </c>
      <c r="H58" s="37" t="s">
        <v>247</v>
      </c>
    </row>
    <row r="59" spans="1:8" ht="51" customHeight="1" x14ac:dyDescent="0.2">
      <c r="A59" s="15" t="s">
        <v>98</v>
      </c>
      <c r="B59" s="16" t="s">
        <v>99</v>
      </c>
      <c r="C59" s="36">
        <v>1927950.9</v>
      </c>
      <c r="D59" s="36">
        <v>2264443.2999999998</v>
      </c>
      <c r="E59" s="36">
        <v>1978433.3</v>
      </c>
      <c r="F59" s="36">
        <f t="shared" si="3"/>
        <v>87.369522566539871</v>
      </c>
      <c r="G59" s="36">
        <v>1024199.8</v>
      </c>
      <c r="H59" s="41" t="s">
        <v>258</v>
      </c>
    </row>
    <row r="60" spans="1:8" ht="33.75" customHeight="1" x14ac:dyDescent="0.2">
      <c r="A60" s="15" t="s">
        <v>100</v>
      </c>
      <c r="B60" s="16" t="s">
        <v>101</v>
      </c>
      <c r="C60" s="36"/>
      <c r="D60" s="36"/>
      <c r="E60" s="36"/>
      <c r="F60" s="36"/>
      <c r="G60" s="36"/>
      <c r="H60" s="41"/>
    </row>
    <row r="61" spans="1:8" ht="23.25" customHeight="1" x14ac:dyDescent="0.2">
      <c r="A61" s="15" t="s">
        <v>102</v>
      </c>
      <c r="B61" s="16" t="s">
        <v>103</v>
      </c>
      <c r="C61" s="36"/>
      <c r="D61" s="36"/>
      <c r="E61" s="36"/>
      <c r="F61" s="36"/>
      <c r="G61" s="36"/>
      <c r="H61" s="41"/>
    </row>
    <row r="62" spans="1:8" ht="51" customHeight="1" x14ac:dyDescent="0.2">
      <c r="A62" s="15" t="s">
        <v>104</v>
      </c>
      <c r="B62" s="16" t="s">
        <v>105</v>
      </c>
      <c r="C62" s="36">
        <v>544397.69999999995</v>
      </c>
      <c r="D62" s="36">
        <v>568844.6</v>
      </c>
      <c r="E62" s="36">
        <v>272328.90000000002</v>
      </c>
      <c r="F62" s="36">
        <f t="shared" si="3"/>
        <v>47.874041522060686</v>
      </c>
      <c r="G62" s="36">
        <v>234994.59999999998</v>
      </c>
      <c r="H62" s="41">
        <f t="shared" ref="H62:H117" si="7">E62/G62*100</f>
        <v>115.88730124011362</v>
      </c>
    </row>
    <row r="63" spans="1:8" ht="51" customHeight="1" x14ac:dyDescent="0.2">
      <c r="A63" s="15" t="s">
        <v>227</v>
      </c>
      <c r="B63" s="16" t="s">
        <v>228</v>
      </c>
      <c r="C63" s="36">
        <v>834545.5</v>
      </c>
      <c r="D63" s="36">
        <v>795014.6</v>
      </c>
      <c r="E63" s="36">
        <v>402874.4</v>
      </c>
      <c r="F63" s="36">
        <f t="shared" si="3"/>
        <v>50.675094520276744</v>
      </c>
      <c r="G63" s="36">
        <v>223999.5</v>
      </c>
      <c r="H63" s="41" t="s">
        <v>247</v>
      </c>
    </row>
    <row r="64" spans="1:8" s="22" customFormat="1" ht="35.25" customHeight="1" x14ac:dyDescent="0.2">
      <c r="A64" s="20" t="s">
        <v>106</v>
      </c>
      <c r="B64" s="21" t="s">
        <v>107</v>
      </c>
      <c r="C64" s="35">
        <f>SUM(C65:C67)</f>
        <v>28991450.100000001</v>
      </c>
      <c r="D64" s="35">
        <f t="shared" ref="D64:E64" si="8">SUM(D65:D67)</f>
        <v>29274635</v>
      </c>
      <c r="E64" s="35">
        <f t="shared" si="8"/>
        <v>16080456</v>
      </c>
      <c r="F64" s="37">
        <f>E64/D64*100</f>
        <v>54.929654972640996</v>
      </c>
      <c r="G64" s="35">
        <f>SUM(G65:G67)</f>
        <v>13779973.799999999</v>
      </c>
      <c r="H64" s="37">
        <f>E64/G64*100</f>
        <v>116.69438732895125</v>
      </c>
    </row>
    <row r="65" spans="1:8" ht="34.5" customHeight="1" x14ac:dyDescent="0.2">
      <c r="A65" s="15" t="s">
        <v>108</v>
      </c>
      <c r="B65" s="16" t="s">
        <v>109</v>
      </c>
      <c r="C65" s="36">
        <v>28016242.600000001</v>
      </c>
      <c r="D65" s="36">
        <v>28299272.600000001</v>
      </c>
      <c r="E65" s="36">
        <v>15720647.1</v>
      </c>
      <c r="F65" s="36">
        <f t="shared" si="3"/>
        <v>55.551417600747797</v>
      </c>
      <c r="G65" s="36">
        <v>13523838.699999999</v>
      </c>
      <c r="H65" s="41">
        <f t="shared" si="7"/>
        <v>116.24397072999695</v>
      </c>
    </row>
    <row r="66" spans="1:8" ht="25.5" customHeight="1" x14ac:dyDescent="0.2">
      <c r="A66" s="15" t="s">
        <v>110</v>
      </c>
      <c r="B66" s="16" t="s">
        <v>111</v>
      </c>
      <c r="C66" s="36">
        <v>391226.7</v>
      </c>
      <c r="D66" s="36">
        <v>391381.7</v>
      </c>
      <c r="E66" s="36">
        <v>220839.6</v>
      </c>
      <c r="F66" s="36">
        <f t="shared" si="3"/>
        <v>56.425632573009935</v>
      </c>
      <c r="G66" s="36">
        <v>150081.4</v>
      </c>
      <c r="H66" s="41">
        <f t="shared" si="7"/>
        <v>147.14654847302864</v>
      </c>
    </row>
    <row r="67" spans="1:8" ht="27" customHeight="1" x14ac:dyDescent="0.2">
      <c r="A67" s="15" t="s">
        <v>112</v>
      </c>
      <c r="B67" s="16" t="s">
        <v>113</v>
      </c>
      <c r="C67" s="36">
        <v>583980.80000000005</v>
      </c>
      <c r="D67" s="36">
        <v>583980.69999999995</v>
      </c>
      <c r="E67" s="36">
        <v>138969.29999999999</v>
      </c>
      <c r="F67" s="36">
        <f t="shared" si="3"/>
        <v>23.796899452327793</v>
      </c>
      <c r="G67" s="36">
        <v>106053.7</v>
      </c>
      <c r="H67" s="41">
        <f t="shared" si="7"/>
        <v>131.03672950590123</v>
      </c>
    </row>
    <row r="68" spans="1:8" s="14" customFormat="1" ht="39.75" customHeight="1" x14ac:dyDescent="0.2">
      <c r="A68" s="12" t="s">
        <v>114</v>
      </c>
      <c r="B68" s="21" t="s">
        <v>115</v>
      </c>
      <c r="C68" s="35">
        <f>SUM(C69:C79)</f>
        <v>14118374.6</v>
      </c>
      <c r="D68" s="35">
        <f>SUM(D69:D79)</f>
        <v>19812855.800000001</v>
      </c>
      <c r="E68" s="35">
        <f>SUM(E69:E79)</f>
        <v>6430563</v>
      </c>
      <c r="F68" s="37">
        <f>E68/D68*100</f>
        <v>32.456517449644991</v>
      </c>
      <c r="G68" s="35">
        <f>SUM(G69:G78)</f>
        <v>2363139.1999999997</v>
      </c>
      <c r="H68" s="35" t="s">
        <v>259</v>
      </c>
    </row>
    <row r="69" spans="1:8" s="17" customFormat="1" ht="31.5" x14ac:dyDescent="0.2">
      <c r="A69" s="15" t="s">
        <v>116</v>
      </c>
      <c r="B69" s="16" t="s">
        <v>117</v>
      </c>
      <c r="C69" s="36">
        <v>2269388.2000000002</v>
      </c>
      <c r="D69" s="36">
        <v>2269388.2999999998</v>
      </c>
      <c r="E69" s="36">
        <v>687176.2</v>
      </c>
      <c r="F69" s="36">
        <f t="shared" si="3"/>
        <v>30.280238952496585</v>
      </c>
      <c r="G69" s="36">
        <v>365695.2</v>
      </c>
      <c r="H69" s="41" t="s">
        <v>258</v>
      </c>
    </row>
    <row r="70" spans="1:8" s="17" customFormat="1" ht="31.5" x14ac:dyDescent="0.2">
      <c r="A70" s="15" t="s">
        <v>118</v>
      </c>
      <c r="B70" s="16" t="s">
        <v>119</v>
      </c>
      <c r="C70" s="36">
        <v>168076.5</v>
      </c>
      <c r="D70" s="36">
        <v>168076.5</v>
      </c>
      <c r="E70" s="36">
        <v>47311.6</v>
      </c>
      <c r="F70" s="36">
        <f t="shared" si="3"/>
        <v>28.148848887262645</v>
      </c>
      <c r="G70" s="36">
        <v>48606</v>
      </c>
      <c r="H70" s="41">
        <f t="shared" si="7"/>
        <v>97.336954285479166</v>
      </c>
    </row>
    <row r="71" spans="1:8" s="17" customFormat="1" ht="24" customHeight="1" x14ac:dyDescent="0.2">
      <c r="A71" s="15" t="s">
        <v>120</v>
      </c>
      <c r="B71" s="16" t="s">
        <v>121</v>
      </c>
      <c r="C71" s="36">
        <v>62077.5</v>
      </c>
      <c r="D71" s="36">
        <v>62077.5</v>
      </c>
      <c r="E71" s="36">
        <v>60083.6</v>
      </c>
      <c r="F71" s="36">
        <f t="shared" si="3"/>
        <v>96.788047199065687</v>
      </c>
      <c r="G71" s="36">
        <v>57980.800000000003</v>
      </c>
      <c r="H71" s="41">
        <f t="shared" si="7"/>
        <v>103.62671781003365</v>
      </c>
    </row>
    <row r="72" spans="1:8" s="17" customFormat="1" ht="31.5" x14ac:dyDescent="0.2">
      <c r="A72" s="15" t="s">
        <v>122</v>
      </c>
      <c r="B72" s="16" t="s">
        <v>123</v>
      </c>
      <c r="C72" s="36">
        <v>2813353.8</v>
      </c>
      <c r="D72" s="36">
        <v>2813353.8</v>
      </c>
      <c r="E72" s="36">
        <v>1807748</v>
      </c>
      <c r="F72" s="36">
        <f t="shared" si="3"/>
        <v>64.255978043003338</v>
      </c>
      <c r="G72" s="36">
        <v>912951.7</v>
      </c>
      <c r="H72" s="41" t="s">
        <v>260</v>
      </c>
    </row>
    <row r="73" spans="1:8" s="17" customFormat="1" ht="31.5" x14ac:dyDescent="0.2">
      <c r="A73" s="15" t="s">
        <v>124</v>
      </c>
      <c r="B73" s="16" t="s">
        <v>125</v>
      </c>
      <c r="C73" s="36">
        <v>632947.4</v>
      </c>
      <c r="D73" s="36">
        <v>639250.1</v>
      </c>
      <c r="E73" s="36">
        <v>293289.2</v>
      </c>
      <c r="F73" s="36">
        <f t="shared" si="3"/>
        <v>45.880196186124969</v>
      </c>
      <c r="G73" s="36">
        <v>576470.4</v>
      </c>
      <c r="H73" s="41">
        <f t="shared" si="7"/>
        <v>50.876714571988437</v>
      </c>
    </row>
    <row r="74" spans="1:8" s="17" customFormat="1" ht="23.25" customHeight="1" x14ac:dyDescent="0.2">
      <c r="A74" s="15" t="s">
        <v>126</v>
      </c>
      <c r="B74" s="16" t="s">
        <v>127</v>
      </c>
      <c r="C74" s="36">
        <v>168279.3</v>
      </c>
      <c r="D74" s="36">
        <v>168279.3</v>
      </c>
      <c r="E74" s="36">
        <v>52458.3</v>
      </c>
      <c r="F74" s="36">
        <f t="shared" si="3"/>
        <v>31.173352872278414</v>
      </c>
      <c r="G74" s="36">
        <v>67100.5</v>
      </c>
      <c r="H74" s="41">
        <f t="shared" si="7"/>
        <v>78.178702096109575</v>
      </c>
    </row>
    <row r="75" spans="1:8" s="17" customFormat="1" ht="31.5" x14ac:dyDescent="0.2">
      <c r="A75" s="15" t="s">
        <v>128</v>
      </c>
      <c r="B75" s="16" t="s">
        <v>129</v>
      </c>
      <c r="C75" s="36">
        <v>176582.6</v>
      </c>
      <c r="D75" s="36">
        <v>229390.4</v>
      </c>
      <c r="E75" s="36">
        <v>174223.5</v>
      </c>
      <c r="F75" s="36">
        <f t="shared" si="3"/>
        <v>75.950650070796343</v>
      </c>
      <c r="G75" s="36">
        <v>13908.9</v>
      </c>
      <c r="H75" s="41" t="s">
        <v>261</v>
      </c>
    </row>
    <row r="76" spans="1:8" s="17" customFormat="1" ht="25.5" customHeight="1" x14ac:dyDescent="0.2">
      <c r="A76" s="15" t="s">
        <v>130</v>
      </c>
      <c r="B76" s="16" t="s">
        <v>131</v>
      </c>
      <c r="C76" s="36">
        <v>1158632.3999999999</v>
      </c>
      <c r="D76" s="36">
        <v>1158632.3999999999</v>
      </c>
      <c r="E76" s="36">
        <v>284974.59999999998</v>
      </c>
      <c r="F76" s="36">
        <f t="shared" si="3"/>
        <v>24.595773430813779</v>
      </c>
      <c r="G76" s="36">
        <v>207948.79999999999</v>
      </c>
      <c r="H76" s="41">
        <f t="shared" si="7"/>
        <v>137.04075233903728</v>
      </c>
    </row>
    <row r="77" spans="1:8" s="17" customFormat="1" ht="31.5" x14ac:dyDescent="0.2">
      <c r="A77" s="15" t="s">
        <v>132</v>
      </c>
      <c r="B77" s="16" t="s">
        <v>133</v>
      </c>
      <c r="C77" s="36">
        <v>6840.7</v>
      </c>
      <c r="D77" s="36">
        <v>6840.7</v>
      </c>
      <c r="E77" s="36"/>
      <c r="F77" s="36"/>
      <c r="G77" s="36"/>
      <c r="H77" s="41"/>
    </row>
    <row r="78" spans="1:8" s="17" customFormat="1" ht="31.5" x14ac:dyDescent="0.2">
      <c r="A78" s="15" t="s">
        <v>134</v>
      </c>
      <c r="B78" s="16" t="s">
        <v>135</v>
      </c>
      <c r="C78" s="36">
        <v>6661696.2000000002</v>
      </c>
      <c r="D78" s="36">
        <v>12297066.800000001</v>
      </c>
      <c r="E78" s="36">
        <v>3023298</v>
      </c>
      <c r="F78" s="36">
        <f t="shared" si="3"/>
        <v>24.585521483871258</v>
      </c>
      <c r="G78" s="36">
        <v>112476.9</v>
      </c>
      <c r="H78" s="41" t="s">
        <v>262</v>
      </c>
    </row>
    <row r="79" spans="1:8" s="17" customFormat="1" ht="33" customHeight="1" x14ac:dyDescent="0.2">
      <c r="A79" s="15" t="s">
        <v>250</v>
      </c>
      <c r="B79" s="16" t="s">
        <v>251</v>
      </c>
      <c r="C79" s="36">
        <v>500</v>
      </c>
      <c r="D79" s="36">
        <v>500</v>
      </c>
      <c r="E79" s="36"/>
      <c r="F79" s="36"/>
      <c r="G79" s="36"/>
      <c r="H79" s="41"/>
    </row>
    <row r="80" spans="1:8" s="14" customFormat="1" ht="31.5" customHeight="1" x14ac:dyDescent="0.2">
      <c r="A80" s="12" t="s">
        <v>136</v>
      </c>
      <c r="B80" s="23" t="s">
        <v>137</v>
      </c>
      <c r="C80" s="35">
        <f>SUM(C81:C85)</f>
        <v>21700246.900000002</v>
      </c>
      <c r="D80" s="35">
        <f>SUM(D81:D85)</f>
        <v>24984280.800000001</v>
      </c>
      <c r="E80" s="35">
        <f>SUM(E81:E85)</f>
        <v>9140136.1999999993</v>
      </c>
      <c r="F80" s="37">
        <f>E80/D80*100</f>
        <v>36.583547363908906</v>
      </c>
      <c r="G80" s="35">
        <f>SUM(G81:G84)</f>
        <v>6644414.4000000004</v>
      </c>
      <c r="H80" s="35">
        <f t="shared" si="7"/>
        <v>137.56120027673165</v>
      </c>
    </row>
    <row r="81" spans="1:8" s="17" customFormat="1" ht="33" customHeight="1" x14ac:dyDescent="0.2">
      <c r="A81" s="15" t="s">
        <v>138</v>
      </c>
      <c r="B81" s="16" t="s">
        <v>139</v>
      </c>
      <c r="C81" s="36">
        <v>4735025.8</v>
      </c>
      <c r="D81" s="36">
        <v>4734118.2</v>
      </c>
      <c r="E81" s="36">
        <v>829204.2</v>
      </c>
      <c r="F81" s="36">
        <f t="shared" si="3"/>
        <v>17.515494226570006</v>
      </c>
      <c r="G81" s="36">
        <v>302110.3</v>
      </c>
      <c r="H81" s="41" t="s">
        <v>259</v>
      </c>
    </row>
    <row r="82" spans="1:8" s="17" customFormat="1" ht="30.75" customHeight="1" x14ac:dyDescent="0.2">
      <c r="A82" s="15" t="s">
        <v>140</v>
      </c>
      <c r="B82" s="16" t="s">
        <v>141</v>
      </c>
      <c r="C82" s="36">
        <v>16051131.5</v>
      </c>
      <c r="D82" s="36">
        <v>19336073</v>
      </c>
      <c r="E82" s="36">
        <v>8195827.2999999998</v>
      </c>
      <c r="F82" s="36">
        <f t="shared" ref="F82:F127" si="9">E82/D82*100</f>
        <v>42.386203755023061</v>
      </c>
      <c r="G82" s="36">
        <v>6276533.2000000002</v>
      </c>
      <c r="H82" s="41">
        <f t="shared" si="7"/>
        <v>130.57888867695306</v>
      </c>
    </row>
    <row r="83" spans="1:8" s="17" customFormat="1" ht="25.5" customHeight="1" x14ac:dyDescent="0.2">
      <c r="A83" s="15" t="s">
        <v>142</v>
      </c>
      <c r="B83" s="16" t="s">
        <v>143</v>
      </c>
      <c r="C83" s="36">
        <v>871536.8</v>
      </c>
      <c r="D83" s="36">
        <v>871536.8</v>
      </c>
      <c r="E83" s="36">
        <v>114037.2</v>
      </c>
      <c r="F83" s="36">
        <f t="shared" si="9"/>
        <v>13.08461099978796</v>
      </c>
      <c r="G83" s="36">
        <v>64969</v>
      </c>
      <c r="H83" s="41" t="s">
        <v>247</v>
      </c>
    </row>
    <row r="84" spans="1:8" s="17" customFormat="1" ht="21" customHeight="1" x14ac:dyDescent="0.2">
      <c r="A84" s="15" t="s">
        <v>144</v>
      </c>
      <c r="B84" s="16" t="s">
        <v>145</v>
      </c>
      <c r="C84" s="36">
        <v>14952.8</v>
      </c>
      <c r="D84" s="36">
        <v>14952.8</v>
      </c>
      <c r="E84" s="36">
        <v>1067.5</v>
      </c>
      <c r="F84" s="36">
        <f t="shared" si="9"/>
        <v>7.1391311326306788</v>
      </c>
      <c r="G84" s="36">
        <v>801.9</v>
      </c>
      <c r="H84" s="41">
        <f t="shared" si="7"/>
        <v>133.12133682504052</v>
      </c>
    </row>
    <row r="85" spans="1:8" s="17" customFormat="1" ht="36.75" customHeight="1" x14ac:dyDescent="0.2">
      <c r="A85" s="15" t="s">
        <v>252</v>
      </c>
      <c r="B85" s="16" t="s">
        <v>253</v>
      </c>
      <c r="C85" s="36">
        <v>27600</v>
      </c>
      <c r="D85" s="36">
        <v>27600</v>
      </c>
      <c r="E85" s="36"/>
      <c r="F85" s="36"/>
      <c r="G85" s="36"/>
      <c r="H85" s="41"/>
    </row>
    <row r="86" spans="1:8" s="14" customFormat="1" ht="33" customHeight="1" x14ac:dyDescent="0.2">
      <c r="A86" s="12" t="s">
        <v>146</v>
      </c>
      <c r="B86" s="23" t="s">
        <v>147</v>
      </c>
      <c r="C86" s="35">
        <f>SUM(C87:C88)</f>
        <v>105205</v>
      </c>
      <c r="D86" s="35">
        <f t="shared" ref="D86:E86" si="10">SUM(D87:D88)</f>
        <v>124441</v>
      </c>
      <c r="E86" s="35">
        <f t="shared" si="10"/>
        <v>18658.400000000001</v>
      </c>
      <c r="F86" s="37">
        <f>E86/D86*100</f>
        <v>14.993772149050555</v>
      </c>
      <c r="G86" s="35">
        <f>SUM(G87:G88)</f>
        <v>4772.2</v>
      </c>
      <c r="H86" s="35" t="s">
        <v>263</v>
      </c>
    </row>
    <row r="87" spans="1:8" s="17" customFormat="1" ht="29.25" customHeight="1" x14ac:dyDescent="0.2">
      <c r="A87" s="15" t="s">
        <v>148</v>
      </c>
      <c r="B87" s="16" t="s">
        <v>149</v>
      </c>
      <c r="C87" s="36">
        <v>35294.5</v>
      </c>
      <c r="D87" s="36">
        <v>42530.5</v>
      </c>
      <c r="E87" s="36">
        <v>155.4</v>
      </c>
      <c r="F87" s="36">
        <f t="shared" si="9"/>
        <v>0.36538484146671213</v>
      </c>
      <c r="G87" s="39">
        <v>775.3</v>
      </c>
      <c r="H87" s="41">
        <f t="shared" si="7"/>
        <v>20.043853992003097</v>
      </c>
    </row>
    <row r="88" spans="1:8" s="17" customFormat="1" ht="50.25" customHeight="1" x14ac:dyDescent="0.2">
      <c r="A88" s="15" t="s">
        <v>150</v>
      </c>
      <c r="B88" s="16" t="s">
        <v>151</v>
      </c>
      <c r="C88" s="36">
        <v>69910.5</v>
      </c>
      <c r="D88" s="36">
        <v>81910.5</v>
      </c>
      <c r="E88" s="36">
        <v>18503</v>
      </c>
      <c r="F88" s="36">
        <f t="shared" si="9"/>
        <v>22.589289529425411</v>
      </c>
      <c r="G88" s="36">
        <v>3996.9</v>
      </c>
      <c r="H88" s="41" t="s">
        <v>264</v>
      </c>
    </row>
    <row r="89" spans="1:8" s="14" customFormat="1" ht="56.25" customHeight="1" x14ac:dyDescent="0.2">
      <c r="A89" s="12" t="s">
        <v>152</v>
      </c>
      <c r="B89" s="13" t="s">
        <v>240</v>
      </c>
      <c r="C89" s="35">
        <f>SUM(C90:C93)</f>
        <v>1181995</v>
      </c>
      <c r="D89" s="35">
        <f t="shared" ref="D89:E89" si="11">SUM(D90:D93)</f>
        <v>1564780</v>
      </c>
      <c r="E89" s="35">
        <f t="shared" si="11"/>
        <v>447503.7</v>
      </c>
      <c r="F89" s="37">
        <f>E89/D89*100</f>
        <v>28.598505860248725</v>
      </c>
      <c r="G89" s="35">
        <f>SUM(G90:G93)</f>
        <v>618613.39999999991</v>
      </c>
      <c r="H89" s="37">
        <f>E89/G89*100</f>
        <v>72.339800592745021</v>
      </c>
    </row>
    <row r="90" spans="1:8" s="17" customFormat="1" ht="37.5" customHeight="1" x14ac:dyDescent="0.2">
      <c r="A90" s="15" t="s">
        <v>153</v>
      </c>
      <c r="B90" s="24" t="s">
        <v>241</v>
      </c>
      <c r="C90" s="36">
        <v>116281.3</v>
      </c>
      <c r="D90" s="36">
        <v>116798.1</v>
      </c>
      <c r="E90" s="36">
        <v>22331</v>
      </c>
      <c r="F90" s="36">
        <f t="shared" si="9"/>
        <v>19.119317865615965</v>
      </c>
      <c r="G90" s="36">
        <v>70914.5</v>
      </c>
      <c r="H90" s="41">
        <f t="shared" si="7"/>
        <v>31.490033773064745</v>
      </c>
    </row>
    <row r="91" spans="1:8" s="17" customFormat="1" ht="26.25" customHeight="1" x14ac:dyDescent="0.2">
      <c r="A91" s="15" t="s">
        <v>154</v>
      </c>
      <c r="B91" s="24" t="s">
        <v>242</v>
      </c>
      <c r="C91" s="36">
        <v>203720</v>
      </c>
      <c r="D91" s="36">
        <v>579238.69999999995</v>
      </c>
      <c r="E91" s="36">
        <v>104036.6</v>
      </c>
      <c r="F91" s="36">
        <f t="shared" si="9"/>
        <v>17.960920083551049</v>
      </c>
      <c r="G91" s="36">
        <v>418051.69999999995</v>
      </c>
      <c r="H91" s="41">
        <f t="shared" si="7"/>
        <v>24.886060743204734</v>
      </c>
    </row>
    <row r="92" spans="1:8" s="17" customFormat="1" ht="27.75" customHeight="1" x14ac:dyDescent="0.2">
      <c r="A92" s="15" t="s">
        <v>155</v>
      </c>
      <c r="B92" s="24" t="s">
        <v>243</v>
      </c>
      <c r="C92" s="36">
        <v>406024</v>
      </c>
      <c r="D92" s="36">
        <v>413439.7</v>
      </c>
      <c r="E92" s="36">
        <v>213094.6</v>
      </c>
      <c r="F92" s="36">
        <f t="shared" si="9"/>
        <v>51.541881440026202</v>
      </c>
      <c r="G92" s="36">
        <v>129647.2</v>
      </c>
      <c r="H92" s="41" t="s">
        <v>233</v>
      </c>
    </row>
    <row r="93" spans="1:8" s="17" customFormat="1" ht="39.75" customHeight="1" x14ac:dyDescent="0.2">
      <c r="A93" s="15" t="s">
        <v>156</v>
      </c>
      <c r="B93" s="24" t="s">
        <v>244</v>
      </c>
      <c r="C93" s="36">
        <v>455969.7</v>
      </c>
      <c r="D93" s="36">
        <v>455303.5</v>
      </c>
      <c r="E93" s="36">
        <v>108041.5</v>
      </c>
      <c r="F93" s="36">
        <f t="shared" si="9"/>
        <v>23.729556219093418</v>
      </c>
      <c r="G93" s="36"/>
      <c r="H93" s="41"/>
    </row>
    <row r="94" spans="1:8" s="14" customFormat="1" ht="45.75" customHeight="1" x14ac:dyDescent="0.2">
      <c r="A94" s="12" t="s">
        <v>157</v>
      </c>
      <c r="B94" s="21" t="s">
        <v>158</v>
      </c>
      <c r="C94" s="35">
        <f>SUM(C95:C96)</f>
        <v>113161.60000000001</v>
      </c>
      <c r="D94" s="35">
        <f t="shared" ref="D94:E94" si="12">SUM(D95:D96)</f>
        <v>113161.60000000001</v>
      </c>
      <c r="E94" s="35">
        <f t="shared" si="12"/>
        <v>76459.899999999994</v>
      </c>
      <c r="F94" s="37">
        <f>E94/D94*100</f>
        <v>67.567001527019755</v>
      </c>
      <c r="G94" s="35">
        <f>SUM(G95:G96)</f>
        <v>68599.8</v>
      </c>
      <c r="H94" s="37">
        <f>E94/G94*100</f>
        <v>111.45790512508782</v>
      </c>
    </row>
    <row r="95" spans="1:8" s="17" customFormat="1" ht="26.25" customHeight="1" x14ac:dyDescent="0.2">
      <c r="A95" s="15" t="s">
        <v>159</v>
      </c>
      <c r="B95" s="16" t="s">
        <v>160</v>
      </c>
      <c r="C95" s="36">
        <v>1500</v>
      </c>
      <c r="D95" s="36">
        <v>1500</v>
      </c>
      <c r="E95" s="36"/>
      <c r="F95" s="36">
        <f t="shared" si="9"/>
        <v>0</v>
      </c>
      <c r="G95" s="52"/>
      <c r="H95" s="36"/>
    </row>
    <row r="96" spans="1:8" s="17" customFormat="1" ht="39" customHeight="1" x14ac:dyDescent="0.2">
      <c r="A96" s="15" t="s">
        <v>161</v>
      </c>
      <c r="B96" s="16" t="s">
        <v>162</v>
      </c>
      <c r="C96" s="36">
        <v>111661.6</v>
      </c>
      <c r="D96" s="36">
        <v>111661.6</v>
      </c>
      <c r="E96" s="36">
        <v>76459.899999999994</v>
      </c>
      <c r="F96" s="36">
        <f t="shared" si="9"/>
        <v>68.474659148713599</v>
      </c>
      <c r="G96" s="36">
        <v>68599.8</v>
      </c>
      <c r="H96" s="36">
        <f>E96/G96*100</f>
        <v>111.45790512508782</v>
      </c>
    </row>
    <row r="97" spans="1:8" s="14" customFormat="1" ht="47.25" customHeight="1" x14ac:dyDescent="0.2">
      <c r="A97" s="12" t="s">
        <v>163</v>
      </c>
      <c r="B97" s="13" t="s">
        <v>245</v>
      </c>
      <c r="C97" s="35">
        <f>SUM(C98:C100)</f>
        <v>1045124.9</v>
      </c>
      <c r="D97" s="35">
        <f t="shared" ref="D97:E97" si="13">SUM(D98:D100)</f>
        <v>1200121.7000000002</v>
      </c>
      <c r="E97" s="35">
        <f t="shared" si="13"/>
        <v>468045</v>
      </c>
      <c r="F97" s="37">
        <f>E97/D97*100</f>
        <v>38.999794770813658</v>
      </c>
      <c r="G97" s="35">
        <f>SUM(G98:G100)</f>
        <v>484029.9</v>
      </c>
      <c r="H97" s="37">
        <f t="shared" si="7"/>
        <v>96.697538726429912</v>
      </c>
    </row>
    <row r="98" spans="1:8" s="17" customFormat="1" ht="34.5" customHeight="1" x14ac:dyDescent="0.2">
      <c r="A98" s="15" t="s">
        <v>164</v>
      </c>
      <c r="B98" s="16" t="s">
        <v>165</v>
      </c>
      <c r="C98" s="36">
        <v>556569</v>
      </c>
      <c r="D98" s="36">
        <v>711565.8</v>
      </c>
      <c r="E98" s="36">
        <v>315624.90000000002</v>
      </c>
      <c r="F98" s="36">
        <f t="shared" si="9"/>
        <v>44.35638980962829</v>
      </c>
      <c r="G98" s="36">
        <v>362967.30000000005</v>
      </c>
      <c r="H98" s="36">
        <f t="shared" si="7"/>
        <v>86.956841566719646</v>
      </c>
    </row>
    <row r="99" spans="1:8" s="17" customFormat="1" ht="25.5" customHeight="1" x14ac:dyDescent="0.2">
      <c r="A99" s="15" t="s">
        <v>166</v>
      </c>
      <c r="B99" s="16" t="s">
        <v>167</v>
      </c>
      <c r="C99" s="36">
        <v>271789.40000000002</v>
      </c>
      <c r="D99" s="36">
        <v>271789.40000000002</v>
      </c>
      <c r="E99" s="36">
        <v>106989.1</v>
      </c>
      <c r="F99" s="36">
        <f t="shared" si="9"/>
        <v>39.36470664418848</v>
      </c>
      <c r="G99" s="36">
        <v>109858.09999999999</v>
      </c>
      <c r="H99" s="36">
        <f t="shared" si="7"/>
        <v>97.388449281391189</v>
      </c>
    </row>
    <row r="100" spans="1:8" s="17" customFormat="1" ht="40.5" customHeight="1" x14ac:dyDescent="0.2">
      <c r="A100" s="15" t="s">
        <v>168</v>
      </c>
      <c r="B100" s="16" t="s">
        <v>169</v>
      </c>
      <c r="C100" s="36">
        <v>216766.5</v>
      </c>
      <c r="D100" s="36">
        <v>216766.5</v>
      </c>
      <c r="E100" s="36">
        <v>45431</v>
      </c>
      <c r="F100" s="36">
        <f t="shared" si="9"/>
        <v>20.958496815697998</v>
      </c>
      <c r="G100" s="36">
        <v>11204.5</v>
      </c>
      <c r="H100" s="36" t="s">
        <v>265</v>
      </c>
    </row>
    <row r="101" spans="1:8" s="14" customFormat="1" ht="48" customHeight="1" x14ac:dyDescent="0.2">
      <c r="A101" s="12" t="s">
        <v>170</v>
      </c>
      <c r="B101" s="21" t="s">
        <v>266</v>
      </c>
      <c r="C101" s="35">
        <f>SUM(C102:C106)</f>
        <v>178554.09999999998</v>
      </c>
      <c r="D101" s="35">
        <f t="shared" ref="D101:E101" si="14">SUM(D102:D106)</f>
        <v>390244.39999999997</v>
      </c>
      <c r="E101" s="35">
        <f t="shared" si="14"/>
        <v>129997.40000000001</v>
      </c>
      <c r="F101" s="37">
        <f>E101/D101*100</f>
        <v>33.311791277466121</v>
      </c>
      <c r="G101" s="35">
        <f>SUM(G102:G105)</f>
        <v>114131.70000000001</v>
      </c>
      <c r="H101" s="37">
        <f t="shared" si="7"/>
        <v>113.90122113312952</v>
      </c>
    </row>
    <row r="102" spans="1:8" s="17" customFormat="1" ht="45" customHeight="1" x14ac:dyDescent="0.2">
      <c r="A102" s="15" t="s">
        <v>171</v>
      </c>
      <c r="B102" s="16" t="s">
        <v>172</v>
      </c>
      <c r="C102" s="36">
        <v>61125.8</v>
      </c>
      <c r="D102" s="36">
        <v>67828.399999999994</v>
      </c>
      <c r="E102" s="36">
        <v>28212.6</v>
      </c>
      <c r="F102" s="36">
        <f t="shared" si="9"/>
        <v>41.594081535168158</v>
      </c>
      <c r="G102" s="36">
        <v>22561</v>
      </c>
      <c r="H102" s="41">
        <f t="shared" si="7"/>
        <v>125.05030805372101</v>
      </c>
    </row>
    <row r="103" spans="1:8" s="17" customFormat="1" ht="33" customHeight="1" x14ac:dyDescent="0.2">
      <c r="A103" s="15" t="s">
        <v>173</v>
      </c>
      <c r="B103" s="16" t="s">
        <v>174</v>
      </c>
      <c r="C103" s="36">
        <v>116847</v>
      </c>
      <c r="D103" s="36">
        <v>321654.7</v>
      </c>
      <c r="E103" s="36">
        <v>101666.6</v>
      </c>
      <c r="F103" s="36">
        <f t="shared" si="9"/>
        <v>31.607372750965556</v>
      </c>
      <c r="G103" s="39">
        <v>91570.700000000012</v>
      </c>
      <c r="H103" s="41">
        <f t="shared" si="7"/>
        <v>111.02525152696221</v>
      </c>
    </row>
    <row r="104" spans="1:8" s="17" customFormat="1" ht="40.5" customHeight="1" x14ac:dyDescent="0.2">
      <c r="A104" s="15" t="s">
        <v>175</v>
      </c>
      <c r="B104" s="16" t="s">
        <v>267</v>
      </c>
      <c r="C104" s="36">
        <v>301.3</v>
      </c>
      <c r="D104" s="36">
        <v>301.3</v>
      </c>
      <c r="E104" s="36">
        <v>118.2</v>
      </c>
      <c r="F104" s="36">
        <f t="shared" si="9"/>
        <v>39.230003318951212</v>
      </c>
      <c r="G104" s="39"/>
      <c r="H104" s="41"/>
    </row>
    <row r="105" spans="1:8" s="17" customFormat="1" ht="26.25" customHeight="1" x14ac:dyDescent="0.2">
      <c r="A105" s="15" t="s">
        <v>176</v>
      </c>
      <c r="B105" s="16" t="s">
        <v>177</v>
      </c>
      <c r="C105" s="36">
        <v>260</v>
      </c>
      <c r="D105" s="36">
        <v>440</v>
      </c>
      <c r="E105" s="36"/>
      <c r="F105" s="36">
        <f t="shared" si="9"/>
        <v>0</v>
      </c>
      <c r="G105" s="39"/>
      <c r="H105" s="41"/>
    </row>
    <row r="106" spans="1:8" s="17" customFormat="1" ht="39" customHeight="1" x14ac:dyDescent="0.2">
      <c r="A106" s="15" t="s">
        <v>231</v>
      </c>
      <c r="B106" s="16" t="s">
        <v>232</v>
      </c>
      <c r="C106" s="36">
        <v>20</v>
      </c>
      <c r="D106" s="36">
        <v>20</v>
      </c>
      <c r="E106" s="36"/>
      <c r="F106" s="36">
        <f t="shared" si="9"/>
        <v>0</v>
      </c>
      <c r="G106" s="39"/>
      <c r="H106" s="41"/>
    </row>
    <row r="107" spans="1:8" s="14" customFormat="1" ht="40.5" customHeight="1" x14ac:dyDescent="0.2">
      <c r="A107" s="12" t="s">
        <v>178</v>
      </c>
      <c r="B107" s="21" t="s">
        <v>179</v>
      </c>
      <c r="C107" s="35">
        <f>SUM(C108:C112)</f>
        <v>9612696</v>
      </c>
      <c r="D107" s="35">
        <f t="shared" ref="D107:E107" si="15">SUM(D108:D112)</f>
        <v>10015746.300000001</v>
      </c>
      <c r="E107" s="35">
        <f t="shared" si="15"/>
        <v>4093006</v>
      </c>
      <c r="F107" s="37">
        <f>E107/D107*100</f>
        <v>40.865711624504705</v>
      </c>
      <c r="G107" s="35">
        <f>SUM(G108:G112)</f>
        <v>3672026.9999999995</v>
      </c>
      <c r="H107" s="37">
        <f>E107/G107*100</f>
        <v>111.4644854190887</v>
      </c>
    </row>
    <row r="108" spans="1:8" s="17" customFormat="1" ht="27.75" customHeight="1" x14ac:dyDescent="0.2">
      <c r="A108" s="15" t="s">
        <v>180</v>
      </c>
      <c r="B108" s="16" t="s">
        <v>181</v>
      </c>
      <c r="C108" s="36">
        <v>14901.2</v>
      </c>
      <c r="D108" s="36">
        <v>14901.2</v>
      </c>
      <c r="E108" s="36">
        <v>10851.7</v>
      </c>
      <c r="F108" s="36">
        <f t="shared" si="9"/>
        <v>72.824336295063489</v>
      </c>
      <c r="G108" s="36">
        <v>7116.7</v>
      </c>
      <c r="H108" s="41" t="s">
        <v>256</v>
      </c>
    </row>
    <row r="109" spans="1:8" s="17" customFormat="1" ht="42.75" customHeight="1" x14ac:dyDescent="0.2">
      <c r="A109" s="15" t="s">
        <v>182</v>
      </c>
      <c r="B109" s="16" t="s">
        <v>183</v>
      </c>
      <c r="C109" s="36">
        <v>502066.5</v>
      </c>
      <c r="D109" s="36">
        <v>502066.5</v>
      </c>
      <c r="E109" s="36">
        <v>205794.6</v>
      </c>
      <c r="F109" s="36">
        <f t="shared" si="9"/>
        <v>40.989510353708127</v>
      </c>
      <c r="G109" s="36">
        <v>182489.7</v>
      </c>
      <c r="H109" s="41">
        <f t="shared" si="7"/>
        <v>112.77052896684032</v>
      </c>
    </row>
    <row r="110" spans="1:8" s="17" customFormat="1" ht="39" customHeight="1" x14ac:dyDescent="0.2">
      <c r="A110" s="15" t="s">
        <v>184</v>
      </c>
      <c r="B110" s="16" t="s">
        <v>185</v>
      </c>
      <c r="C110" s="36">
        <v>230.4</v>
      </c>
      <c r="D110" s="36">
        <v>230.4</v>
      </c>
      <c r="E110" s="36"/>
      <c r="F110" s="36">
        <f t="shared" si="9"/>
        <v>0</v>
      </c>
      <c r="G110" s="36">
        <v>0</v>
      </c>
      <c r="H110" s="41"/>
    </row>
    <row r="111" spans="1:8" s="17" customFormat="1" ht="30" customHeight="1" x14ac:dyDescent="0.2">
      <c r="A111" s="15" t="s">
        <v>186</v>
      </c>
      <c r="B111" s="16" t="s">
        <v>187</v>
      </c>
      <c r="C111" s="36">
        <v>8943343</v>
      </c>
      <c r="D111" s="36">
        <v>9346393.3000000007</v>
      </c>
      <c r="E111" s="36">
        <v>3808171.7</v>
      </c>
      <c r="F111" s="36">
        <f t="shared" si="9"/>
        <v>40.744826135232294</v>
      </c>
      <c r="G111" s="36">
        <v>3400617.3</v>
      </c>
      <c r="H111" s="41">
        <f t="shared" si="7"/>
        <v>111.98471818631283</v>
      </c>
    </row>
    <row r="112" spans="1:8" s="17" customFormat="1" ht="36.75" customHeight="1" x14ac:dyDescent="0.2">
      <c r="A112" s="15" t="s">
        <v>188</v>
      </c>
      <c r="B112" s="16" t="s">
        <v>189</v>
      </c>
      <c r="C112" s="36">
        <v>152154.9</v>
      </c>
      <c r="D112" s="36">
        <v>152154.9</v>
      </c>
      <c r="E112" s="36">
        <v>68188</v>
      </c>
      <c r="F112" s="36">
        <f t="shared" si="9"/>
        <v>44.814856439063092</v>
      </c>
      <c r="G112" s="36">
        <v>81803.3</v>
      </c>
      <c r="H112" s="41">
        <f t="shared" si="7"/>
        <v>83.356050428283453</v>
      </c>
    </row>
    <row r="113" spans="1:11" s="14" customFormat="1" ht="41.25" customHeight="1" x14ac:dyDescent="0.2">
      <c r="A113" s="12" t="s">
        <v>190</v>
      </c>
      <c r="B113" s="21" t="s">
        <v>191</v>
      </c>
      <c r="C113" s="37">
        <f>C114</f>
        <v>75532.600000000006</v>
      </c>
      <c r="D113" s="37">
        <f t="shared" ref="D113:E113" si="16">D114</f>
        <v>75532.600000000006</v>
      </c>
      <c r="E113" s="37">
        <f t="shared" si="16"/>
        <v>36122.800000000003</v>
      </c>
      <c r="F113" s="37">
        <f>E113/D113*100</f>
        <v>47.824118327715446</v>
      </c>
      <c r="G113" s="37">
        <f>G114</f>
        <v>55259.7</v>
      </c>
      <c r="H113" s="37">
        <f t="shared" si="7"/>
        <v>65.369156908198931</v>
      </c>
    </row>
    <row r="114" spans="1:11" s="17" customFormat="1" ht="35.25" customHeight="1" x14ac:dyDescent="0.2">
      <c r="A114" s="15" t="s">
        <v>192</v>
      </c>
      <c r="B114" s="16" t="s">
        <v>193</v>
      </c>
      <c r="C114" s="36">
        <v>75532.600000000006</v>
      </c>
      <c r="D114" s="36">
        <v>75532.600000000006</v>
      </c>
      <c r="E114" s="36">
        <v>36122.800000000003</v>
      </c>
      <c r="F114" s="36">
        <f t="shared" si="9"/>
        <v>47.824118327715446</v>
      </c>
      <c r="G114" s="39">
        <v>55259.7</v>
      </c>
      <c r="H114" s="41">
        <f t="shared" si="7"/>
        <v>65.369156908198931</v>
      </c>
    </row>
    <row r="115" spans="1:11" s="14" customFormat="1" ht="34.5" customHeight="1" x14ac:dyDescent="0.2">
      <c r="A115" s="12" t="s">
        <v>194</v>
      </c>
      <c r="B115" s="21" t="s">
        <v>195</v>
      </c>
      <c r="C115" s="35">
        <f>SUM(C116:C117)</f>
        <v>3002.5</v>
      </c>
      <c r="D115" s="35">
        <f t="shared" ref="D115:E115" si="17">SUM(D116:D117)</f>
        <v>257569.4</v>
      </c>
      <c r="E115" s="35">
        <f t="shared" si="17"/>
        <v>136533.6</v>
      </c>
      <c r="F115" s="37">
        <f>E115/D115*100</f>
        <v>53.008470726724532</v>
      </c>
      <c r="G115" s="35">
        <f>G116+G117</f>
        <v>286.8</v>
      </c>
      <c r="H115" s="35" t="s">
        <v>268</v>
      </c>
    </row>
    <row r="116" spans="1:11" s="17" customFormat="1" ht="35.25" customHeight="1" x14ac:dyDescent="0.2">
      <c r="A116" s="15" t="s">
        <v>196</v>
      </c>
      <c r="B116" s="16" t="s">
        <v>197</v>
      </c>
      <c r="C116" s="36">
        <v>2242.5</v>
      </c>
      <c r="D116" s="36">
        <v>219690.5</v>
      </c>
      <c r="E116" s="36">
        <v>122511.7</v>
      </c>
      <c r="F116" s="36">
        <f t="shared" si="9"/>
        <v>55.765588407327584</v>
      </c>
      <c r="G116" s="39">
        <v>40.5</v>
      </c>
      <c r="H116" s="41" t="s">
        <v>269</v>
      </c>
    </row>
    <row r="117" spans="1:11" s="17" customFormat="1" ht="30.75" customHeight="1" x14ac:dyDescent="0.2">
      <c r="A117" s="15" t="s">
        <v>198</v>
      </c>
      <c r="B117" s="16" t="s">
        <v>199</v>
      </c>
      <c r="C117" s="36">
        <v>760</v>
      </c>
      <c r="D117" s="36">
        <v>37878.9</v>
      </c>
      <c r="E117" s="36">
        <v>14021.9</v>
      </c>
      <c r="F117" s="36">
        <f t="shared" si="9"/>
        <v>37.017706427588969</v>
      </c>
      <c r="G117" s="39">
        <v>246.3</v>
      </c>
      <c r="H117" s="41" t="s">
        <v>270</v>
      </c>
    </row>
    <row r="118" spans="1:11" s="14" customFormat="1" ht="36" customHeight="1" x14ac:dyDescent="0.2">
      <c r="A118" s="12" t="s">
        <v>200</v>
      </c>
      <c r="B118" s="13" t="s">
        <v>246</v>
      </c>
      <c r="C118" s="35">
        <f>SUM(C119:C120)</f>
        <v>1377809.4</v>
      </c>
      <c r="D118" s="35">
        <f t="shared" ref="D118:E118" si="18">SUM(D119:D120)</f>
        <v>1377809.4</v>
      </c>
      <c r="E118" s="35">
        <f t="shared" si="18"/>
        <v>897601.2</v>
      </c>
      <c r="F118" s="37">
        <f>E118/D118*100</f>
        <v>65.146978965305351</v>
      </c>
      <c r="G118" s="35">
        <f>SUM(G119:G120)</f>
        <v>696057.39999999991</v>
      </c>
      <c r="H118" s="37">
        <f t="shared" ref="H118:H121" si="19">E118/G118*100</f>
        <v>128.95505456877552</v>
      </c>
      <c r="K118" s="14" t="s">
        <v>273</v>
      </c>
    </row>
    <row r="119" spans="1:11" s="17" customFormat="1" ht="20.25" customHeight="1" x14ac:dyDescent="0.2">
      <c r="A119" s="15" t="s">
        <v>201</v>
      </c>
      <c r="B119" s="16" t="s">
        <v>202</v>
      </c>
      <c r="C119" s="36">
        <v>673809.4</v>
      </c>
      <c r="D119" s="36">
        <v>673809.4</v>
      </c>
      <c r="E119" s="36">
        <v>334955.7</v>
      </c>
      <c r="F119" s="36">
        <f t="shared" si="9"/>
        <v>49.71074906345919</v>
      </c>
      <c r="G119" s="36">
        <v>407456.1</v>
      </c>
      <c r="H119" s="41">
        <f t="shared" si="19"/>
        <v>82.206573910661803</v>
      </c>
    </row>
    <row r="120" spans="1:11" s="17" customFormat="1" ht="20.25" customHeight="1" x14ac:dyDescent="0.2">
      <c r="A120" s="15" t="s">
        <v>203</v>
      </c>
      <c r="B120" s="16" t="s">
        <v>204</v>
      </c>
      <c r="C120" s="38">
        <v>704000</v>
      </c>
      <c r="D120" s="38">
        <v>704000</v>
      </c>
      <c r="E120" s="36">
        <v>562645.5</v>
      </c>
      <c r="F120" s="36">
        <f t="shared" si="9"/>
        <v>79.92123579545455</v>
      </c>
      <c r="G120" s="36">
        <v>288601.3</v>
      </c>
      <c r="H120" s="41" t="s">
        <v>260</v>
      </c>
    </row>
    <row r="121" spans="1:11" s="14" customFormat="1" ht="33" customHeight="1" x14ac:dyDescent="0.2">
      <c r="A121" s="12" t="s">
        <v>205</v>
      </c>
      <c r="B121" s="21" t="s">
        <v>206</v>
      </c>
      <c r="C121" s="37">
        <f>SUM(C122:C124)</f>
        <v>421284.7</v>
      </c>
      <c r="D121" s="37">
        <f t="shared" ref="D121:E121" si="20">SUM(D122:D124)</f>
        <v>421284.7</v>
      </c>
      <c r="E121" s="37">
        <f t="shared" si="20"/>
        <v>166705.19999999998</v>
      </c>
      <c r="F121" s="37">
        <f>E121/D121*100</f>
        <v>39.570675127769881</v>
      </c>
      <c r="G121" s="37">
        <f>SUM(G122:G124)</f>
        <v>26260.5</v>
      </c>
      <c r="H121" s="37" t="s">
        <v>271</v>
      </c>
    </row>
    <row r="122" spans="1:11" s="17" customFormat="1" ht="27.75" customHeight="1" x14ac:dyDescent="0.2">
      <c r="A122" s="15" t="s">
        <v>207</v>
      </c>
      <c r="B122" s="16" t="s">
        <v>208</v>
      </c>
      <c r="C122" s="38">
        <v>99056.3</v>
      </c>
      <c r="D122" s="38">
        <v>99056.3</v>
      </c>
      <c r="E122" s="36">
        <v>13290.3</v>
      </c>
      <c r="F122" s="36">
        <f t="shared" si="9"/>
        <v>13.416915430921605</v>
      </c>
      <c r="G122" s="36">
        <v>11449.5</v>
      </c>
      <c r="H122" s="41">
        <f t="shared" ref="H122:H124" si="21">E122/G122*100</f>
        <v>116.07755797196384</v>
      </c>
    </row>
    <row r="123" spans="1:11" s="17" customFormat="1" ht="24.75" customHeight="1" x14ac:dyDescent="0.2">
      <c r="A123" s="15" t="s">
        <v>209</v>
      </c>
      <c r="B123" s="16" t="s">
        <v>210</v>
      </c>
      <c r="C123" s="38">
        <v>4403.1000000000004</v>
      </c>
      <c r="D123" s="38">
        <v>4403.1000000000004</v>
      </c>
      <c r="E123" s="36"/>
      <c r="F123" s="36">
        <f t="shared" si="9"/>
        <v>0</v>
      </c>
      <c r="G123" s="39">
        <v>0</v>
      </c>
      <c r="H123" s="41"/>
    </row>
    <row r="124" spans="1:11" s="17" customFormat="1" ht="24.75" customHeight="1" x14ac:dyDescent="0.2">
      <c r="A124" s="15" t="s">
        <v>211</v>
      </c>
      <c r="B124" s="16" t="s">
        <v>212</v>
      </c>
      <c r="C124" s="38">
        <v>317825.3</v>
      </c>
      <c r="D124" s="38">
        <v>317825.3</v>
      </c>
      <c r="E124" s="36">
        <v>153414.9</v>
      </c>
      <c r="F124" s="36">
        <f t="shared" si="9"/>
        <v>48.270197495290653</v>
      </c>
      <c r="G124" s="39">
        <v>14811</v>
      </c>
      <c r="H124" s="41" t="s">
        <v>272</v>
      </c>
    </row>
    <row r="125" spans="1:11" s="22" customFormat="1" ht="18.75" customHeight="1" x14ac:dyDescent="0.2">
      <c r="A125" s="25"/>
      <c r="B125" s="26" t="s">
        <v>213</v>
      </c>
      <c r="C125" s="40">
        <f>C6+C15+C29+C34+C40+C49+C58+C64+C68+C80+C86+C89+C94+C97+C101+C107+C113+C115+C118+C121</f>
        <v>150751447.79999998</v>
      </c>
      <c r="D125" s="40">
        <f>D6+D15+D29+D34+D40+D49+D58+D64+D68+D80+D86+D89+D94+D97+D101+D107+D113+D115+D118+D121</f>
        <v>164002030.40000001</v>
      </c>
      <c r="E125" s="40">
        <f>E6+E15+E29+E34+E40+E49+E58+E64+E68+E80+E86+E89+E94+E97+E101+E107+E113+E115+E118+E121</f>
        <v>78787138.700000018</v>
      </c>
      <c r="F125" s="55">
        <f t="shared" si="9"/>
        <v>48.040343468820865</v>
      </c>
      <c r="G125" s="40">
        <f>G6+G15+G29+G34+G40+G49+G58+G64+G68+G80+G86+G89+G94+G97+G101+G107+G113+G115+G118+G121</f>
        <v>64871650.699999996</v>
      </c>
      <c r="H125" s="56">
        <f>E125/G125*100</f>
        <v>121.45079992545962</v>
      </c>
    </row>
    <row r="126" spans="1:11" s="22" customFormat="1" ht="20.25" customHeight="1" x14ac:dyDescent="0.2">
      <c r="A126" s="27"/>
      <c r="B126" s="28" t="s">
        <v>214</v>
      </c>
      <c r="C126" s="54"/>
      <c r="D126" s="40">
        <v>8388118.2999999821</v>
      </c>
      <c r="E126" s="40">
        <v>2403198.2999999821</v>
      </c>
      <c r="F126" s="55">
        <f t="shared" si="9"/>
        <v>28.650028695947068</v>
      </c>
      <c r="G126" s="53">
        <v>2107376.0000000075</v>
      </c>
      <c r="H126" s="56">
        <f>E126/G126*100</f>
        <v>114.03747124385842</v>
      </c>
    </row>
    <row r="127" spans="1:11" s="22" customFormat="1" x14ac:dyDescent="0.2">
      <c r="A127" s="27"/>
      <c r="B127" s="26" t="s">
        <v>215</v>
      </c>
      <c r="C127" s="40">
        <f t="shared" ref="C127:E127" si="22">C125+C126</f>
        <v>150751447.79999998</v>
      </c>
      <c r="D127" s="40">
        <f t="shared" si="22"/>
        <v>172390148.69999999</v>
      </c>
      <c r="E127" s="40">
        <f t="shared" si="22"/>
        <v>81190337</v>
      </c>
      <c r="F127" s="55">
        <f t="shared" si="9"/>
        <v>47.096854206727649</v>
      </c>
      <c r="G127" s="40">
        <f>G125+G126</f>
        <v>66979026.700000003</v>
      </c>
      <c r="H127" s="56">
        <f>E127/G127*100</f>
        <v>121.21755271788683</v>
      </c>
    </row>
    <row r="128" spans="1:11" x14ac:dyDescent="0.25">
      <c r="D128" s="30"/>
      <c r="E128" s="30"/>
    </row>
    <row r="129" spans="1:8" s="17" customFormat="1" ht="21.75" customHeight="1" x14ac:dyDescent="0.2">
      <c r="A129" s="51" t="s">
        <v>249</v>
      </c>
      <c r="B129" s="51"/>
      <c r="C129" s="51"/>
      <c r="D129" s="51"/>
      <c r="E129" s="51"/>
      <c r="F129" s="51"/>
      <c r="G129" s="51"/>
      <c r="H129" s="51"/>
    </row>
    <row r="132" spans="1:8" x14ac:dyDescent="0.25">
      <c r="D132" s="30"/>
    </row>
    <row r="138" spans="1:8" ht="21" customHeight="1" x14ac:dyDescent="0.2">
      <c r="A138" s="43"/>
      <c r="B138" s="43"/>
      <c r="C138" s="43"/>
      <c r="D138" s="43"/>
      <c r="E138" s="43"/>
      <c r="F138" s="43"/>
      <c r="G138" s="43"/>
      <c r="H138" s="43"/>
    </row>
    <row r="139" spans="1:8" ht="21" customHeight="1" x14ac:dyDescent="0.2">
      <c r="A139" s="44"/>
      <c r="B139" s="44"/>
      <c r="C139" s="44"/>
      <c r="D139" s="44"/>
      <c r="E139" s="44"/>
      <c r="F139" s="44"/>
      <c r="G139" s="44"/>
      <c r="H139" s="44"/>
    </row>
    <row r="142" spans="1:8" x14ac:dyDescent="0.25">
      <c r="D142" s="32"/>
      <c r="E142" s="32"/>
      <c r="G142" s="32"/>
    </row>
    <row r="143" spans="1:8" x14ac:dyDescent="0.25">
      <c r="D143" s="32"/>
      <c r="E143" s="32"/>
    </row>
    <row r="144" spans="1:8" x14ac:dyDescent="0.25">
      <c r="D144" s="32"/>
      <c r="E144" s="32"/>
      <c r="G144" s="33"/>
    </row>
    <row r="148" spans="1:5" x14ac:dyDescent="0.25">
      <c r="D148" s="30"/>
      <c r="E148" s="30"/>
    </row>
    <row r="150" spans="1:5" x14ac:dyDescent="0.25">
      <c r="A150" s="34"/>
    </row>
  </sheetData>
  <mergeCells count="8">
    <mergeCell ref="A138:H138"/>
    <mergeCell ref="A139:H139"/>
    <mergeCell ref="A1:H1"/>
    <mergeCell ref="A3:A4"/>
    <mergeCell ref="B3:B4"/>
    <mergeCell ref="C3:F3"/>
    <mergeCell ref="H3:H4"/>
    <mergeCell ref="A129:H129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2" manualBreakCount="2">
    <brk id="24" max="7" man="1"/>
    <brk id="9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 год</vt:lpstr>
      <vt:lpstr>'2023 год'!Заголовки_для_печати</vt:lpstr>
      <vt:lpstr>'2023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2023-07-21T06:25:51Z</cp:lastPrinted>
  <dcterms:created xsi:type="dcterms:W3CDTF">2021-01-29T07:43:13Z</dcterms:created>
  <dcterms:modified xsi:type="dcterms:W3CDTF">2023-07-21T06:25:53Z</dcterms:modified>
</cp:coreProperties>
</file>