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12255"/>
  </bookViews>
  <sheets>
    <sheet name="Финансирование" sheetId="2" r:id="rId1"/>
    <sheet name="Результаты" sheetId="1" r:id="rId2"/>
  </sheets>
  <definedNames>
    <definedName name="_xlnm._FilterDatabase" localSheetId="0" hidden="1">Финансирование!$B$5:$J$107</definedName>
    <definedName name="Z_2505F84B_EDD5_43D7_8CE7_AFF925DFBFF7_.wvu.Cols" localSheetId="0" hidden="1">Финансирование!#REF!</definedName>
    <definedName name="Z_2505F84B_EDD5_43D7_8CE7_AFF925DFBFF7_.wvu.PrintArea" localSheetId="0" hidden="1">Финансирование!$B$1:$J$107</definedName>
    <definedName name="Z_2505F84B_EDD5_43D7_8CE7_AFF925DFBFF7_.wvu.PrintTitles" localSheetId="0" hidden="1">Финансирование!$B:$B,Финансирование!$3:$5</definedName>
    <definedName name="Z_2505F84B_EDD5_43D7_8CE7_AFF925DFBFF7_.wvu.Rows" localSheetId="0" hidden="1">Финансирование!#REF!,Финансирование!$5:$5,Финансирование!#REF!,Финансирование!#REF!,Финансирование!#REF!,Финансирование!#REF!</definedName>
    <definedName name="Z_9D015A7B_71BF_4A38_92C8_CCD8973F5CA0_.wvu.Cols" localSheetId="0" hidden="1">Финансирование!#REF!,Финансирование!#REF!</definedName>
    <definedName name="Z_9D015A7B_71BF_4A38_92C8_CCD8973F5CA0_.wvu.FilterData" localSheetId="0" hidden="1">Финансирование!$B$5:$J$107</definedName>
    <definedName name="Z_9D015A7B_71BF_4A38_92C8_CCD8973F5CA0_.wvu.PrintArea" localSheetId="0" hidden="1">Финансирование!#REF!</definedName>
    <definedName name="Z_9D015A7B_71BF_4A38_92C8_CCD8973F5CA0_.wvu.PrintTitles" localSheetId="0" hidden="1">Финансирование!$B:$B,Финансирование!$3:$5</definedName>
    <definedName name="Z_9D015A7B_71BF_4A38_92C8_CCD8973F5CA0_.wvu.Rows" localSheetId="0" hidden="1">Финансирование!#REF!</definedName>
    <definedName name="_xlnm.Print_Titles" localSheetId="1">Результаты!$3:$4</definedName>
    <definedName name="_xlnm.Print_Titles" localSheetId="0">Финансирование!$B:$B,Финансирование!$3:$4</definedName>
    <definedName name="_xlnm.Print_Area" localSheetId="0">Финансирование!$A$1:$J$125</definedName>
  </definedNames>
  <calcPr calcId="145621" iterate="1"/>
</workbook>
</file>

<file path=xl/calcChain.xml><?xml version="1.0" encoding="utf-8"?>
<calcChain xmlns="http://schemas.openxmlformats.org/spreadsheetml/2006/main">
  <c r="H124" i="2" l="1"/>
  <c r="G124" i="2"/>
  <c r="H122" i="2"/>
  <c r="G122" i="2"/>
  <c r="H121" i="2"/>
  <c r="G121" i="2"/>
  <c r="H120" i="2"/>
  <c r="G120" i="2"/>
  <c r="H119" i="2"/>
  <c r="F119" i="2"/>
  <c r="G119" i="2" s="1"/>
  <c r="E119" i="2"/>
  <c r="D119" i="2"/>
  <c r="C119" i="2"/>
  <c r="H118" i="2"/>
  <c r="G118" i="2"/>
  <c r="H117" i="2"/>
  <c r="G117" i="2"/>
  <c r="H116" i="2"/>
  <c r="G116" i="2"/>
  <c r="F116" i="2"/>
  <c r="E116" i="2"/>
  <c r="D116" i="2"/>
  <c r="C116" i="2"/>
  <c r="H115" i="2"/>
  <c r="G115" i="2"/>
  <c r="H114" i="2"/>
  <c r="G114" i="2"/>
  <c r="F113" i="2"/>
  <c r="E113" i="2"/>
  <c r="H113" i="2" s="1"/>
  <c r="D113" i="2"/>
  <c r="G113" i="2" s="1"/>
  <c r="C113" i="2"/>
  <c r="H112" i="2"/>
  <c r="G112" i="2"/>
  <c r="F111" i="2"/>
  <c r="H111" i="2" s="1"/>
  <c r="E111" i="2"/>
  <c r="D111" i="2"/>
  <c r="G111" i="2" s="1"/>
  <c r="C111" i="2"/>
  <c r="H110" i="2"/>
  <c r="G110" i="2"/>
  <c r="H109" i="2"/>
  <c r="G109" i="2"/>
  <c r="H108" i="2"/>
  <c r="G108" i="2"/>
  <c r="H107" i="2"/>
  <c r="G107" i="2"/>
  <c r="H106" i="2"/>
  <c r="G106" i="2"/>
  <c r="F105" i="2"/>
  <c r="H105" i="2" s="1"/>
  <c r="E105" i="2"/>
  <c r="D105" i="2"/>
  <c r="G105" i="2" s="1"/>
  <c r="C105" i="2"/>
  <c r="H104" i="2"/>
  <c r="H103" i="2"/>
  <c r="G103" i="2"/>
  <c r="H102" i="2"/>
  <c r="G102" i="2"/>
  <c r="H101" i="2"/>
  <c r="G101" i="2"/>
  <c r="H100" i="2"/>
  <c r="G100" i="2"/>
  <c r="F99" i="2"/>
  <c r="H99" i="2" s="1"/>
  <c r="E99" i="2"/>
  <c r="D99" i="2"/>
  <c r="C99" i="2"/>
  <c r="H98" i="2"/>
  <c r="G98" i="2"/>
  <c r="H97" i="2"/>
  <c r="G97" i="2"/>
  <c r="H96" i="2"/>
  <c r="G96" i="2"/>
  <c r="G95" i="2"/>
  <c r="F95" i="2"/>
  <c r="E95" i="2"/>
  <c r="H95" i="2" s="1"/>
  <c r="D95" i="2"/>
  <c r="C95" i="2"/>
  <c r="H94" i="2"/>
  <c r="G94" i="2"/>
  <c r="H93" i="2"/>
  <c r="G93" i="2"/>
  <c r="G92" i="2"/>
  <c r="F92" i="2"/>
  <c r="H92" i="2" s="1"/>
  <c r="E92" i="2"/>
  <c r="D92" i="2"/>
  <c r="C92" i="2"/>
  <c r="H91" i="2"/>
  <c r="G91" i="2"/>
  <c r="H90" i="2"/>
  <c r="G90" i="2"/>
  <c r="H89" i="2"/>
  <c r="G89" i="2"/>
  <c r="H88" i="2"/>
  <c r="G88" i="2"/>
  <c r="G87" i="2"/>
  <c r="F87" i="2"/>
  <c r="E87" i="2"/>
  <c r="H87" i="2" s="1"/>
  <c r="D87" i="2"/>
  <c r="C87" i="2"/>
  <c r="H86" i="2"/>
  <c r="G86" i="2"/>
  <c r="H85" i="2"/>
  <c r="G85" i="2"/>
  <c r="G84" i="2"/>
  <c r="F84" i="2"/>
  <c r="H84" i="2" s="1"/>
  <c r="E84" i="2"/>
  <c r="D84" i="2"/>
  <c r="C84" i="2"/>
  <c r="H83" i="2"/>
  <c r="G83" i="2"/>
  <c r="H82" i="2"/>
  <c r="G82" i="2"/>
  <c r="H81" i="2"/>
  <c r="G81" i="2"/>
  <c r="H80" i="2"/>
  <c r="G80" i="2"/>
  <c r="G79" i="2"/>
  <c r="F79" i="2"/>
  <c r="E79" i="2"/>
  <c r="H79" i="2" s="1"/>
  <c r="D79" i="2"/>
  <c r="C79" i="2"/>
  <c r="H78" i="2"/>
  <c r="H77" i="2"/>
  <c r="H76" i="2"/>
  <c r="G76" i="2"/>
  <c r="H75" i="2"/>
  <c r="G75" i="2"/>
  <c r="H74" i="2"/>
  <c r="G74" i="2"/>
  <c r="H73" i="2"/>
  <c r="G73" i="2"/>
  <c r="H72" i="2"/>
  <c r="G72" i="2"/>
  <c r="H71" i="2"/>
  <c r="G71" i="2"/>
  <c r="H70" i="2"/>
  <c r="G70" i="2"/>
  <c r="H69" i="2"/>
  <c r="G69" i="2"/>
  <c r="G68" i="2"/>
  <c r="F68" i="2"/>
  <c r="E68" i="2"/>
  <c r="H68" i="2" s="1"/>
  <c r="D68" i="2"/>
  <c r="C68" i="2"/>
  <c r="H67" i="2"/>
  <c r="G67" i="2"/>
  <c r="H66" i="2"/>
  <c r="G66" i="2"/>
  <c r="H65" i="2"/>
  <c r="G65" i="2"/>
  <c r="F64" i="2"/>
  <c r="H64" i="2" s="1"/>
  <c r="E64" i="2"/>
  <c r="D64" i="2"/>
  <c r="C64" i="2"/>
  <c r="H63" i="2"/>
  <c r="G63" i="2"/>
  <c r="H62" i="2"/>
  <c r="G62" i="2"/>
  <c r="H59" i="2"/>
  <c r="G59" i="2"/>
  <c r="G58" i="2"/>
  <c r="F58" i="2"/>
  <c r="E58" i="2"/>
  <c r="H58" i="2" s="1"/>
  <c r="D58" i="2"/>
  <c r="C58" i="2"/>
  <c r="H57" i="2"/>
  <c r="H56" i="2"/>
  <c r="G56" i="2"/>
  <c r="H55" i="2"/>
  <c r="G55" i="2"/>
  <c r="H54" i="2"/>
  <c r="G54" i="2"/>
  <c r="H53" i="2"/>
  <c r="G53" i="2"/>
  <c r="H52" i="2"/>
  <c r="G52" i="2"/>
  <c r="H51" i="2"/>
  <c r="G51" i="2"/>
  <c r="H50" i="2"/>
  <c r="G50" i="2"/>
  <c r="F49" i="2"/>
  <c r="H49" i="2" s="1"/>
  <c r="E49" i="2"/>
  <c r="D49" i="2"/>
  <c r="G49" i="2" s="1"/>
  <c r="C49" i="2"/>
  <c r="H48" i="2"/>
  <c r="G48" i="2"/>
  <c r="H46" i="2"/>
  <c r="G46" i="2"/>
  <c r="H45" i="2"/>
  <c r="G45" i="2"/>
  <c r="H44" i="2"/>
  <c r="G44" i="2"/>
  <c r="H43" i="2"/>
  <c r="G43" i="2"/>
  <c r="H42" i="2"/>
  <c r="G42" i="2"/>
  <c r="H41" i="2"/>
  <c r="G41" i="2"/>
  <c r="H40" i="2"/>
  <c r="F40" i="2"/>
  <c r="G40" i="2" s="1"/>
  <c r="E40" i="2"/>
  <c r="D40" i="2"/>
  <c r="C40" i="2"/>
  <c r="H39" i="2"/>
  <c r="G39" i="2"/>
  <c r="H38" i="2"/>
  <c r="G38" i="2"/>
  <c r="H37" i="2"/>
  <c r="G37" i="2"/>
  <c r="H36" i="2"/>
  <c r="G36" i="2"/>
  <c r="H35" i="2"/>
  <c r="G35" i="2"/>
  <c r="H34" i="2"/>
  <c r="F34" i="2"/>
  <c r="G34" i="2" s="1"/>
  <c r="E34" i="2"/>
  <c r="D34" i="2"/>
  <c r="C34" i="2"/>
  <c r="H33" i="2"/>
  <c r="G33" i="2"/>
  <c r="H32" i="2"/>
  <c r="G32" i="2"/>
  <c r="H31" i="2"/>
  <c r="G31" i="2"/>
  <c r="H30" i="2"/>
  <c r="G30" i="2"/>
  <c r="F29" i="2"/>
  <c r="H29" i="2" s="1"/>
  <c r="E29" i="2"/>
  <c r="D29" i="2"/>
  <c r="C29" i="2"/>
  <c r="H28" i="2"/>
  <c r="G28" i="2"/>
  <c r="H27" i="2"/>
  <c r="G27" i="2"/>
  <c r="H26" i="2"/>
  <c r="G26" i="2"/>
  <c r="H25" i="2"/>
  <c r="G25" i="2"/>
  <c r="H24" i="2"/>
  <c r="G24" i="2"/>
  <c r="H23" i="2"/>
  <c r="G23" i="2"/>
  <c r="H22" i="2"/>
  <c r="G22" i="2"/>
  <c r="H21" i="2"/>
  <c r="G21" i="2"/>
  <c r="H20" i="2"/>
  <c r="G20" i="2"/>
  <c r="H19" i="2"/>
  <c r="G19" i="2"/>
  <c r="H18" i="2"/>
  <c r="G18" i="2"/>
  <c r="H17" i="2"/>
  <c r="G17" i="2"/>
  <c r="H16" i="2"/>
  <c r="G16" i="2"/>
  <c r="F15" i="2"/>
  <c r="H15" i="2" s="1"/>
  <c r="E15" i="2"/>
  <c r="D15" i="2"/>
  <c r="D123" i="2" s="1"/>
  <c r="D125" i="2" s="1"/>
  <c r="C15" i="2"/>
  <c r="H14" i="2"/>
  <c r="G14" i="2"/>
  <c r="H11" i="2"/>
  <c r="G11" i="2"/>
  <c r="H10" i="2"/>
  <c r="G10" i="2"/>
  <c r="H9" i="2"/>
  <c r="G9" i="2"/>
  <c r="H8" i="2"/>
  <c r="G8" i="2"/>
  <c r="H7" i="2"/>
  <c r="G7" i="2"/>
  <c r="F6" i="2"/>
  <c r="F123" i="2" s="1"/>
  <c r="E6" i="2"/>
  <c r="E123" i="2" s="1"/>
  <c r="E125" i="2" s="1"/>
  <c r="D6" i="2"/>
  <c r="C6" i="2"/>
  <c r="C123" i="2" s="1"/>
  <c r="F125" i="2" l="1"/>
  <c r="H123" i="2"/>
  <c r="G123" i="2"/>
  <c r="H6" i="2"/>
  <c r="G64" i="2"/>
  <c r="G99" i="2"/>
  <c r="G15" i="2"/>
  <c r="G6" i="2"/>
  <c r="G29" i="2"/>
  <c r="F176" i="1"/>
  <c r="F166" i="1"/>
  <c r="F167" i="1"/>
  <c r="F61" i="1"/>
  <c r="F57" i="1"/>
  <c r="F180" i="1"/>
  <c r="F172" i="1"/>
  <c r="F141" i="1"/>
  <c r="F132" i="1"/>
  <c r="F10" i="1"/>
  <c r="G125" i="2" l="1"/>
  <c r="H125" i="2"/>
  <c r="F145" i="1"/>
  <c r="F144" i="1"/>
  <c r="F75" i="1"/>
  <c r="F209" i="1"/>
  <c r="F208" i="1"/>
  <c r="F207" i="1"/>
  <c r="F206" i="1"/>
  <c r="F205" i="1"/>
  <c r="F204" i="1"/>
  <c r="F203" i="1"/>
  <c r="F202" i="1"/>
  <c r="F201" i="1"/>
  <c r="F200" i="1"/>
  <c r="F199" i="1"/>
  <c r="F198" i="1"/>
  <c r="F197" i="1"/>
  <c r="F196" i="1"/>
  <c r="F195" i="1"/>
  <c r="F194" i="1"/>
  <c r="F193" i="1"/>
  <c r="F192" i="1"/>
  <c r="F191" i="1"/>
  <c r="F190" i="1"/>
  <c r="F189" i="1"/>
  <c r="F187" i="1"/>
  <c r="F186" i="1"/>
  <c r="F185" i="1"/>
  <c r="F184" i="1"/>
  <c r="F183" i="1"/>
  <c r="F182" i="1"/>
  <c r="F179" i="1"/>
  <c r="F178" i="1"/>
  <c r="F177" i="1"/>
  <c r="F175" i="1"/>
  <c r="F173" i="1"/>
  <c r="F171" i="1"/>
  <c r="F165" i="1"/>
  <c r="F162" i="1"/>
  <c r="F159" i="1"/>
  <c r="F156" i="1"/>
  <c r="F155" i="1"/>
  <c r="F153" i="1"/>
  <c r="F152" i="1"/>
  <c r="F151" i="1"/>
  <c r="F150" i="1"/>
  <c r="F149" i="1"/>
  <c r="F148" i="1"/>
  <c r="F147" i="1"/>
  <c r="F146" i="1"/>
  <c r="F143" i="1"/>
  <c r="F142" i="1"/>
  <c r="F140" i="1"/>
  <c r="F139" i="1"/>
  <c r="F138" i="1"/>
  <c r="F137" i="1"/>
  <c r="F136" i="1"/>
  <c r="F135" i="1"/>
  <c r="F134" i="1"/>
  <c r="F133" i="1"/>
  <c r="F131" i="1"/>
  <c r="F130" i="1"/>
  <c r="F128" i="1"/>
  <c r="F127" i="1"/>
  <c r="F126" i="1"/>
  <c r="F125" i="1"/>
  <c r="F124" i="1"/>
  <c r="F123" i="1"/>
  <c r="F122" i="1"/>
  <c r="F121" i="1"/>
  <c r="F120" i="1"/>
  <c r="F118" i="1"/>
  <c r="F117" i="1"/>
  <c r="F116" i="1"/>
  <c r="F114" i="1"/>
  <c r="F113" i="1"/>
  <c r="F112" i="1"/>
  <c r="F111" i="1"/>
  <c r="F110" i="1"/>
  <c r="F109" i="1"/>
  <c r="F108" i="1"/>
  <c r="F107" i="1"/>
  <c r="F106" i="1"/>
  <c r="F104" i="1"/>
  <c r="F103" i="1"/>
  <c r="F102" i="1"/>
  <c r="F101" i="1"/>
  <c r="F100" i="1"/>
  <c r="F99" i="1"/>
  <c r="F98" i="1"/>
  <c r="F97" i="1"/>
  <c r="F96" i="1"/>
  <c r="F95" i="1"/>
  <c r="F94" i="1"/>
  <c r="F93" i="1"/>
  <c r="F92" i="1"/>
  <c r="F91" i="1"/>
  <c r="F90" i="1"/>
  <c r="F89" i="1"/>
  <c r="F88" i="1"/>
  <c r="F87" i="1"/>
  <c r="F86" i="1"/>
  <c r="F85" i="1"/>
  <c r="F83" i="1"/>
  <c r="F82" i="1"/>
  <c r="F81" i="1"/>
  <c r="F80" i="1"/>
  <c r="F79" i="1"/>
  <c r="F78" i="1"/>
  <c r="F77" i="1"/>
  <c r="F76" i="1"/>
  <c r="F74" i="1"/>
  <c r="F73" i="1"/>
  <c r="F71" i="1"/>
  <c r="F70" i="1"/>
  <c r="F69" i="1"/>
  <c r="F68" i="1"/>
  <c r="F67" i="1"/>
  <c r="F66" i="1"/>
  <c r="F64" i="1"/>
  <c r="F62" i="1"/>
  <c r="F60" i="1"/>
  <c r="F59" i="1"/>
  <c r="F58" i="1"/>
  <c r="F56" i="1"/>
  <c r="F55" i="1"/>
  <c r="F54" i="1"/>
  <c r="F53" i="1"/>
  <c r="F52" i="1"/>
  <c r="F51" i="1"/>
  <c r="F50" i="1"/>
  <c r="F49" i="1"/>
  <c r="F47" i="1"/>
  <c r="F46" i="1"/>
  <c r="F45" i="1"/>
  <c r="F44"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1" i="1"/>
  <c r="F8" i="1"/>
  <c r="F6" i="1"/>
  <c r="F5" i="1" l="1"/>
</calcChain>
</file>

<file path=xl/sharedStrings.xml><?xml version="1.0" encoding="utf-8"?>
<sst xmlns="http://schemas.openxmlformats.org/spreadsheetml/2006/main" count="831" uniqueCount="749">
  <si>
    <t>Наименование государственных программ (подпрограмм) Саратовской области</t>
  </si>
  <si>
    <t>Удельный вес выпускников профессиональных образовательных организаций очной формы обучения, трудоустроившихся в течение одного года после окончания обучения по полученной специальности (профессии), от их общей численности (%)</t>
  </si>
  <si>
    <t>Количество победителей и призеров всероссийских, международных олимпиад, конкурсов, фестивалей (чел.)</t>
  </si>
  <si>
    <t>Доля граждан, получивших социальные услуги в учреждениях социального обслуживания населения, в общем числе граждан, обратившихся за получением социальных услуг в учреждения социального обслуживания населения (%)</t>
  </si>
  <si>
    <t>Доля инвалидов старше 18-летнего возраста, получивших социальные услуги в учреждениях социального обслуживания, в общей численности граждан, получивших указанные услуги в учреждениях социального обслуживания (%)</t>
  </si>
  <si>
    <t>Количество предоставленных социальных выплат на строительство (приобретение) жилых помещений многодетным семьям (семей)</t>
  </si>
  <si>
    <t>Количество отремонтированных многоквартирных домов (ед.)</t>
  </si>
  <si>
    <t>Удельный вес трудоустроенных граждан в общей численности граждан, обратившихся за содействием в поиске подходящей работы в органы службы занятости (%)</t>
  </si>
  <si>
    <t>Количество организованных и проведенных мероприятий, посвященных государственным праздникам, значимым событиям общества, российской культуры и развитию культурного сотрудничества (ед.)</t>
  </si>
  <si>
    <t>Количество молодежных и детских общественных организаций и объединений, принимающих участие в реализации региональной молодежной политики (ежегодное количество) (ед.)</t>
  </si>
  <si>
    <t>Доля молодых людей, принимающих участие в массовых творческих, спортивных, научных и других мероприятиях, в общей численности молодежи области (ежегодно) (%)</t>
  </si>
  <si>
    <t>Достоверность прогнозов социально-экономического развития области (%)</t>
  </si>
  <si>
    <t>Подпрограмма «Энергосбережение и повышение энергоэффективности теплоснабжения и системы коммунальной инфраструктуры»</t>
  </si>
  <si>
    <t>Энергоемкость валового регионального продукта (кг т.у.т. на тыс. руб.)</t>
  </si>
  <si>
    <t>Доля многоквартирных домов, переведенных на индивидуальное поквартирное отопление в общем числе многоквартирных домов с низкоэффективным централизованным отоплением (%)</t>
  </si>
  <si>
    <t>Подпрограмма «Снижение рисков и смягчение последствий чрезвычайных ситуаций природного и техногенного характера»</t>
  </si>
  <si>
    <t>Подпрограмма «Пожарная безопасность»</t>
  </si>
  <si>
    <t>Количество/доля учреждений социальной защиты области приведенных в удовлетворительное противопожарное состояние (учр./%)</t>
  </si>
  <si>
    <t>Количество антикоррупционных экспертиз нормативных правовых актов области и проектов нормативных правовых актов области (ед.)</t>
  </si>
  <si>
    <t>Подпрограмма «Профилактика правонарушений и усиление борьбы с преступностью на территории Саратовской области»</t>
  </si>
  <si>
    <t>Подпрограмма «Противодействие коррупции в Саратовской области»</t>
  </si>
  <si>
    <t>Подпрограмма «Создание условий для реализации установленных полномочий (функций) управления делами Правительства области»</t>
  </si>
  <si>
    <t>Подпрограмма «Развитие системы дошкольного образования»</t>
  </si>
  <si>
    <t>Подпрограмма  «Развитие системы общего и дополнительного образования»</t>
  </si>
  <si>
    <t>Подпрограмма  «Поддержка одаренных детей Саратовской области»</t>
  </si>
  <si>
    <t>Подпрограмма «Развитие профессионального образования»</t>
  </si>
  <si>
    <t>Подпрограмма «Развитие финансовой грамотности населения области»</t>
  </si>
  <si>
    <t>Подпрограмма  «Социальная поддержка граждан»</t>
  </si>
  <si>
    <t>Подпрограмма «Социальное обслуживание граждан»</t>
  </si>
  <si>
    <t>Подпрограмма  «Развитие системы социальной защиты граждан»</t>
  </si>
  <si>
    <t>Подпрограмма  «Старшее поколение»</t>
  </si>
  <si>
    <t>Подпрограмма «Развитие институтов гражданского общества и поддержка социально ориентированных некоммерческих организаций в Саратовской области»</t>
  </si>
  <si>
    <t>Подпрограмма «Обеспечение жилыми помещениями отдельных категорий граждан, установленных законодательством Саратовской области»</t>
  </si>
  <si>
    <t>Подпрограмма «Развитие ипотечного жилищного кредитования»</t>
  </si>
  <si>
    <t>Подпрограмма  «Содействие занятости населения и социальная поддержка безработных граждан»</t>
  </si>
  <si>
    <t>Подпрограмма «Регулирование трудовой миграции»</t>
  </si>
  <si>
    <t>Подпрограмма  «Музеи»</t>
  </si>
  <si>
    <t>Подпрограмма  «Театры»</t>
  </si>
  <si>
    <t>Подпрограмма «Концертные организации и коллективы»</t>
  </si>
  <si>
    <t>Подпрограмма  «Библиотеки»</t>
  </si>
  <si>
    <t>Подпрограмма  «Система образования в сфере культуры»</t>
  </si>
  <si>
    <t>Подпрограмма  «Культурно-досуговые учреждения»</t>
  </si>
  <si>
    <t>Подпрограмма  «Государственная охрана, сохранение и популяризация объектов культурного наследия»</t>
  </si>
  <si>
    <t>Подпрограмма  «Архивы»</t>
  </si>
  <si>
    <t>Подпрограмма  «Творческое развитие детей и молодежи в сфере культуры»</t>
  </si>
  <si>
    <t>Подпрограмма  «Развитие кадрового потенциала сферы культуры»</t>
  </si>
  <si>
    <t>Подпрограмма  «Популяризация культурных традиций»</t>
  </si>
  <si>
    <t>Подпрограмма  «Гармонизация межнациональных отношений и этнокультурное развитие народов Саратовской области»</t>
  </si>
  <si>
    <t>Подпрограмма  «Туризм»</t>
  </si>
  <si>
    <t>Подпрограмма  «Молодежная политика»</t>
  </si>
  <si>
    <t>Подпрограмма «Стратегическое планирование и оперативное управление социально-экономическим развитием региона»</t>
  </si>
  <si>
    <t>Подпрограмма «Развитие малого и среднего предпринимательства в Саратовской области»</t>
  </si>
  <si>
    <t>Подпрограмма  «Модернизация и развитие транспортного комплекса Саратовской области»</t>
  </si>
  <si>
    <t>Подпрограмма  «Повышение безопасности дорожного движения в Саратовской области»</t>
  </si>
  <si>
    <t>Доля документов архивов области, находящихся в условиях, обеспечивающих их нормативное хранение, в общем количестве архивных документов (%)</t>
  </si>
  <si>
    <t>Количество участников в областных, межрегиональных, всероссийских, международных конкурсах, фестивалях выставках, мастер-классах, творческих школах и других мероприятиях (чел.)</t>
  </si>
  <si>
    <t>Обустройство особо охраняемых природных территорий (га.)</t>
  </si>
  <si>
    <t>Уровень обеспеченности населения спортивными сооружениями исходя из их единовременной пропускной способности (%)</t>
  </si>
  <si>
    <t>Количество/доля областных учреждений социальной сферы, оборудованных ограждениями территорий (ед./%)</t>
  </si>
  <si>
    <t>Количество/доля областных образовательных организаций, оборудованных системами видеонаблюдения (ед./%)</t>
  </si>
  <si>
    <t>Подпрограмма «Комплексное освоение и развитие территорий в целях жилищного строительства»</t>
  </si>
  <si>
    <t>Подпрограмма «Совершенствование социального партнерства»</t>
  </si>
  <si>
    <t>Подпрограмма «Улучшение условий и охраны труда»</t>
  </si>
  <si>
    <t>Подпрограмма «Материально-техническая база спорта»</t>
  </si>
  <si>
    <t>Уровень обеспечения доступности, качества и безопасности социального обслуживания населения (%)</t>
  </si>
  <si>
    <t>Обеспеченность стационарными учреждениями социального обслуживания для престарелых и инвалидов (мест на 10 тыс. населения)</t>
  </si>
  <si>
    <t>Уровень регистрируемой безработицы на конец года от численности экономически активного населения (%)</t>
  </si>
  <si>
    <t>Количество/доля областных учреждений социальной сферы, оборудованных системами видеонаблюдения (ед./%)</t>
  </si>
  <si>
    <t>Доля информационной открытости органов местного самоуправления (%)</t>
  </si>
  <si>
    <t>Обеспеченность оперативным транспортным обслуживанием деятельности Губернатора области, Правительства области, иных органов государственной власти области и государственных органов области  (%)</t>
  </si>
  <si>
    <t>Наименование целевого показателя</t>
  </si>
  <si>
    <t>Среднее количество участников, допущенных к конкурентным процедурам определения поставщиков для государственных нужд области (подрядчиков, исполнителей) (ед.)</t>
  </si>
  <si>
    <t>Сокращение времени прибытия служб экстренного реагирования на территории Саратовской области, оборудованных системой ГЛОНАСС к месту происшествия (ежегодно) (мин)</t>
  </si>
  <si>
    <t>Повышение защищенности населения и объектов экономики от наводнений и другого негативного воздействия вод (тыс.чел.)</t>
  </si>
  <si>
    <t>% 
исполнения</t>
  </si>
  <si>
    <t>Доля населения области, охваченного мероприятиями по повышению уровня финансовой грамотности (%)</t>
  </si>
  <si>
    <t>Количество выставочных проектов, осуществляемых в Саратовской области (ед.)</t>
  </si>
  <si>
    <t>Количество новых постановок (ед.)</t>
  </si>
  <si>
    <t>Средняя зрительская посещаемость спектаклей (чел.на один спектакль)</t>
  </si>
  <si>
    <t>Количество пользователей архивной информацией (тыс.чел.)</t>
  </si>
  <si>
    <t>Количество победителей (1 - 3 места) в областных, межрегиональных, всероссийских международных конкурсах, фестивалях, выставках, мастер-классах, творческих школах и других мероприятиях (чел.)</t>
  </si>
  <si>
    <t>Количество отремонтированных, в том числе капитально отремонтированных зданий и помещений учреждений сферы культуры (ед.)</t>
  </si>
  <si>
    <t>Количество областных конкурсов, фестивалей, выставок, мастер-классов, творческих школ и других творческих мероприятий (ед.)</t>
  </si>
  <si>
    <t>Доля оптовой и розничной торговли, общественного питания и бытовых услуг в производстве валового регионального продукта (%)</t>
  </si>
  <si>
    <t>Подпрограмма «Развитие инвестиционной, внешнеэкономической деятельности, международного сотрудничества и межрегиональных связей Саратовской области»</t>
  </si>
  <si>
    <t>Подпрограмма «Развитие оптовой и розничной торговли, общественного питания и бытовых услуг Саратовской области»</t>
  </si>
  <si>
    <t>Подпрограмма «Формирование и развитие контрактной системы в сфере закупок товаров, работ, услуг для обеспечения государственных нужд Саратовской области»</t>
  </si>
  <si>
    <t>Подпрограмма «Развитие предприятий оборонно-промышленного комплекса»</t>
  </si>
  <si>
    <t>Подпрограмма «Развитие предприятий транспортного машиностроения»</t>
  </si>
  <si>
    <t>Подпрограмма «Развитие предприятий нефтегазового и энергетического машиностроения»</t>
  </si>
  <si>
    <t>Подпрограмма «Развитие предприятий металлургии»</t>
  </si>
  <si>
    <t>Подпрограмма «Развитие предприятий химической, нефтехимической, композитной и стекольной промышленности»</t>
  </si>
  <si>
    <t>Подпрограмма «Развитие предприятий легкой, мебельной промышленности и полиграфии»</t>
  </si>
  <si>
    <t>Подпрограмма «Развитие предприятий - производителей медицинской техники и изделий медико-биологического назначения»</t>
  </si>
  <si>
    <t>Подпрограмма «Развитие и государственная поддержка промышленных предприятий обрабатывающих производств»</t>
  </si>
  <si>
    <t>Численность занятых на предприятиях металлургии с учетом предприятий спутников и аутсорсинга (чел.)</t>
  </si>
  <si>
    <t>Количество мероприятий, проведенных социально ориентированными некоммерческими организациями совместно с органами государственной власти (ед.)</t>
  </si>
  <si>
    <t>Подпрограмма «Повышение качества водоснабжения и водоотведения»</t>
  </si>
  <si>
    <t>Численность граждан, обеспеченных жильем в соответствии с Федеральным законом от 12 января 1995 года № 5-ФЗ «О ветеранах» в рамках исполнения Указа Президента Российской Федерации от 7 мая 2008 года № 714 «Об обеспечении жильем ветеранов Великой Отечественной войны 1941 - 1945 годов», в том числе социальные выплаты и капитальные вложения (чел.)</t>
  </si>
  <si>
    <t>Подпрограмма «Физическая культура и спорт. Подготовка спортивного резерва»</t>
  </si>
  <si>
    <t>Численность пострадавших в результате несчастных случаев на производстве со смертельным исходом (чел.)</t>
  </si>
  <si>
    <t>Подпрограмма «Внедрение спутниковых навигационных технологий с использованием системы ГЛОНАСС и других результатов космической деятельности в интересах социально-экономического и инновационного развития Саратовской области»</t>
  </si>
  <si>
    <t>Подпрограмма «Развитие рынка газового моторного топлива в Саратовской области»</t>
  </si>
  <si>
    <t>Количество молодых специалистов, получивших государственную поддержку (ед.)</t>
  </si>
  <si>
    <t>№ п/п</t>
  </si>
  <si>
    <t>Защищенность населения от затоплений, подтоплений и влияния паводковых вод (%)</t>
  </si>
  <si>
    <t>Доля программных средств в структуре областного бюджета (%)</t>
  </si>
  <si>
    <t>1.1.</t>
  </si>
  <si>
    <t>1.2.</t>
  </si>
  <si>
    <t>5.</t>
  </si>
  <si>
    <t>1.</t>
  </si>
  <si>
    <t>1.3.</t>
  </si>
  <si>
    <t>2.</t>
  </si>
  <si>
    <t>2.1.</t>
  </si>
  <si>
    <t>2.2.</t>
  </si>
  <si>
    <t>2.3.</t>
  </si>
  <si>
    <t>2.4.</t>
  </si>
  <si>
    <t>2.5.</t>
  </si>
  <si>
    <t>2.6.</t>
  </si>
  <si>
    <t>3.</t>
  </si>
  <si>
    <t>3.1.</t>
  </si>
  <si>
    <t>3.2.</t>
  </si>
  <si>
    <t>3.3.</t>
  </si>
  <si>
    <t>3.4.</t>
  </si>
  <si>
    <t>3.5.</t>
  </si>
  <si>
    <t>3.6.</t>
  </si>
  <si>
    <t>4.</t>
  </si>
  <si>
    <t>4.1.</t>
  </si>
  <si>
    <t>4.2.</t>
  </si>
  <si>
    <t>4.3.</t>
  </si>
  <si>
    <t>4.4.</t>
  </si>
  <si>
    <t>4.5.</t>
  </si>
  <si>
    <t>5.1.</t>
  </si>
  <si>
    <t>5.2.</t>
  </si>
  <si>
    <t>5.3.</t>
  </si>
  <si>
    <t>5.5.</t>
  </si>
  <si>
    <t>5.6.</t>
  </si>
  <si>
    <t>5.7.</t>
  </si>
  <si>
    <t>6.</t>
  </si>
  <si>
    <t>6.1.</t>
  </si>
  <si>
    <t>6.2.</t>
  </si>
  <si>
    <t>6.3.</t>
  </si>
  <si>
    <t>6.4.</t>
  </si>
  <si>
    <t>7.</t>
  </si>
  <si>
    <t>7.1.</t>
  </si>
  <si>
    <t>7.2.</t>
  </si>
  <si>
    <t>7.3.</t>
  </si>
  <si>
    <t>8.</t>
  </si>
  <si>
    <t>8.1.</t>
  </si>
  <si>
    <t>8.2.</t>
  </si>
  <si>
    <t>8.3.</t>
  </si>
  <si>
    <t>8.4.</t>
  </si>
  <si>
    <t>8.5.</t>
  </si>
  <si>
    <t>8.6.</t>
  </si>
  <si>
    <t>10.</t>
  </si>
  <si>
    <t>10.1.</t>
  </si>
  <si>
    <t>10.2.</t>
  </si>
  <si>
    <t>10.3.</t>
  </si>
  <si>
    <t>11.</t>
  </si>
  <si>
    <t>11.1.</t>
  </si>
  <si>
    <t>11.2.</t>
  </si>
  <si>
    <t>11.3.</t>
  </si>
  <si>
    <t>11.4.</t>
  </si>
  <si>
    <t>12.</t>
  </si>
  <si>
    <t>12.1.</t>
  </si>
  <si>
    <t>13.</t>
  </si>
  <si>
    <t>13.1.</t>
  </si>
  <si>
    <t>14.</t>
  </si>
  <si>
    <t>14.1.</t>
  </si>
  <si>
    <t>14.2.</t>
  </si>
  <si>
    <t>15.</t>
  </si>
  <si>
    <t>15.1.</t>
  </si>
  <si>
    <t>15.2.</t>
  </si>
  <si>
    <t>15.3.</t>
  </si>
  <si>
    <t>15.4.</t>
  </si>
  <si>
    <t>16.</t>
  </si>
  <si>
    <t>16.1.</t>
  </si>
  <si>
    <t>16.2.</t>
  </si>
  <si>
    <t>16.3.</t>
  </si>
  <si>
    <t>17.</t>
  </si>
  <si>
    <t>17.1.</t>
  </si>
  <si>
    <t>17.2.</t>
  </si>
  <si>
    <t>Доля детей-сирот и детей, оставшихся без попечения родителей, переданных на воспитание в семьи граждан, в общем количестве детей-сирот и детей, оставшихся без попечения родителей (%)</t>
  </si>
  <si>
    <t>Доля общеобразовательных организаций, в которых создана универсальная безбарьерная среда для инклюзивного образования детей-инвалидов, в общем количестве общеобразовательных организаций (%)</t>
  </si>
  <si>
    <t>Количество мероприятий, направленных на популяризацию книги и чтения (тыс.ед.)</t>
  </si>
  <si>
    <t>Количество поступивших (контрольные точки приема) в образовательные организации сферы культуры (чел.)</t>
  </si>
  <si>
    <t>Количество членов казачьих обществ, официально зарегистрированных на территории Саратовской области (чел.)</t>
  </si>
  <si>
    <t>Доля доступных для инвалидов и других маломобильных групп населения приоритетных объектов социальной, транспортной, инженерной инфраструктуры в общем количестве приоритетных объектов (%)</t>
  </si>
  <si>
    <t>Подпрограмма «Градостроительное планирование, развитие территорий. Снижение административных барьеров в области строительства»</t>
  </si>
  <si>
    <t>Уровень трудоустройства граждан из числа обратившихся по вопросу трудоустройства в другой местности (%)</t>
  </si>
  <si>
    <t>Уровень регламентации государственных услуг (%)</t>
  </si>
  <si>
    <t>Доля лесных пожаров, ликвидированных в течение первых суток с момента обнаружения, в общем количестве лесных пожаров (%)</t>
  </si>
  <si>
    <t xml:space="preserve">Подпрограмма «Профилактика терроризма и экстремизма в Саратовской области» </t>
  </si>
  <si>
    <t>Количество/доля областных социальных учреждений, оборудованных ограждениями территорий (ед./%)</t>
  </si>
  <si>
    <t>Подпрограмма «Управление региональными финансами Саратовской области»</t>
  </si>
  <si>
    <t>Количество проведенных общерегиональных мероприятий, направленных на повышение бюджетной грамотности населения (единиц)</t>
  </si>
  <si>
    <t>16.4.</t>
  </si>
  <si>
    <t>Ожидаемая продолжительность жизни при рождениии (лет)</t>
  </si>
  <si>
    <t>план</t>
  </si>
  <si>
    <t>факт</t>
  </si>
  <si>
    <t>Количество участников муниципального этапа Всероссийской олимпиады школьников, выполнявших работы по единым заданиям повышенной сложности (с 7 по 11 классы) (чел.)</t>
  </si>
  <si>
    <t>Удельный вес численности занятого населения в возрасте 25 - 65 лет, прошедшего повышение квалификации и (или) переподготовку, от общей численности занятого в экономике населения данной возрастной группы (%)</t>
  </si>
  <si>
    <t>Количество социально ориентированных некоммерческих организаций, получивших финансовую поддержку по итогам конкурса общественно полезных (социальных) проектов (ед.)</t>
  </si>
  <si>
    <t>4.6.</t>
  </si>
  <si>
    <t>Подпрограмма «Сопровождение инвалидов молодого возраста при трудоустройстве»</t>
  </si>
  <si>
    <t>Доля трудоустроенных инвалидов молодого возраста в общей численности инвалидов молодого возраста, обратившихся за содействием в поиске подходящей работы в органы службы занятости (%)</t>
  </si>
  <si>
    <t>4.7.</t>
  </si>
  <si>
    <t>Подпрограмма «Материально-техническая база и кадровый потенциал сферы занятости, труда и миграции Саратовской области»</t>
  </si>
  <si>
    <t>Количество обслуженного населения библиотеками области (число посещений), в том числе нестационарными формами и в электронном виде, ежегодно (тыс.чел.)</t>
  </si>
  <si>
    <t>Доля выпускников в организациях среднего профессионального образования сферы культуры в соотношении с контрольными цифрами приема для данного выпуска (%)</t>
  </si>
  <si>
    <t>Численность участников мероприятий, направленных на этнокультурное развитие народов Саратовской области (чел.)</t>
  </si>
  <si>
    <t>Количество посещений организаций культуры по отношению к уровню 2010 года (%)</t>
  </si>
  <si>
    <t>Количество заключенных инвестиционных соглашений (ед.)</t>
  </si>
  <si>
    <t>Количество объектов недвижимости, по которым осуществлены сбор и обработка информации, необходимой для проведения государственной кадастровой оценки объектов недвижимости (ед.)</t>
  </si>
  <si>
    <t>Доля товаров массового спроса местного производства (хлеб и хлебобулочные изделия, молоко и молокопродукты, колбасные изделия, масложировая продукция, макаронные изделия, плодоовощная продукция) в объеме продаж аналогов (%)</t>
  </si>
  <si>
    <t>Уровень удовлетворенности граждан качеством и доступностью государственных и муниципальных услуг, предоставляемых по принципу «одного окна» (%)</t>
  </si>
  <si>
    <t>Подпрограмма «Формирование электронного правительства»</t>
  </si>
  <si>
    <t>Протяженность расчищенных русел рек (км)</t>
  </si>
  <si>
    <t>Количество/доля учреждений сферы занятости населения области, приведенных в удовлетворительное противопожарное состояние (учр./%)</t>
  </si>
  <si>
    <t>14.3.</t>
  </si>
  <si>
    <t>Доля населения области, проживающего на территориях муниципальных образований области, в которых развернута система-112, в общем количестве населения области (%)</t>
  </si>
  <si>
    <t>Прикрытие территории и населения подразделениями противопожарной службы (% / тыс. чел.)</t>
  </si>
  <si>
    <t>Доля специалистов, включенных в резерв управленческих кадров Саратовской области, получивших дополнительное профессиональное образование в соответствии с законодательством в образовательных организациях (%)</t>
  </si>
  <si>
    <t>Государственная программа Саратовской области «Развитие промышленности в Саратовской области»</t>
  </si>
  <si>
    <t>Подпрограмма «Гражданско-патриотическое воспитание граждан»</t>
  </si>
  <si>
    <t>Доля граждан, участвующих в мероприятиях по гражданско-патриотическому воспитанию, в общей численности граждан области (%)</t>
  </si>
  <si>
    <t>Подпрограмма «Военно-патриотическое воспитание граждан»</t>
  </si>
  <si>
    <t>Доля граждан, участвующих в мероприятиях по допризывной подготовке к военной службе, в общей численности граждан области (%)</t>
  </si>
  <si>
    <t>Доля граждан, участвующих в мероприятиях по гражданско-патриотическому и военно-патриотическому воспитанию граждан, в общей численности граждан области (%)</t>
  </si>
  <si>
    <t>Подпрограмма «Создание комфортных условий проживания»</t>
  </si>
  <si>
    <t>Подпрограмма «Развитие современной городской среды»</t>
  </si>
  <si>
    <t>Количество благоустроенных дворовых территорий муниципальных образований области с использованием индивидуальных дизайн-проектов (ед.)</t>
  </si>
  <si>
    <t>2.7.</t>
  </si>
  <si>
    <t>4.8.</t>
  </si>
  <si>
    <t>4.9.</t>
  </si>
  <si>
    <t>4.10.</t>
  </si>
  <si>
    <t>6.5.</t>
  </si>
  <si>
    <t>6.6.</t>
  </si>
  <si>
    <t>6.7.</t>
  </si>
  <si>
    <t>6.8.</t>
  </si>
  <si>
    <t>6.9.</t>
  </si>
  <si>
    <t>6.10.</t>
  </si>
  <si>
    <t>6.11.</t>
  </si>
  <si>
    <t>6.12.</t>
  </si>
  <si>
    <t>6.13.</t>
  </si>
  <si>
    <t>7.4.</t>
  </si>
  <si>
    <t>9.</t>
  </si>
  <si>
    <t>9.1.</t>
  </si>
  <si>
    <t>9.2.</t>
  </si>
  <si>
    <t>9.3.</t>
  </si>
  <si>
    <t>9.4.</t>
  </si>
  <si>
    <t>9.5.</t>
  </si>
  <si>
    <t>13.2.</t>
  </si>
  <si>
    <t>13.3.</t>
  </si>
  <si>
    <t>14.4.</t>
  </si>
  <si>
    <t>16.5.</t>
  </si>
  <si>
    <t>16.6.</t>
  </si>
  <si>
    <t>16.7.</t>
  </si>
  <si>
    <t>16.8</t>
  </si>
  <si>
    <t>18.</t>
  </si>
  <si>
    <t>18.1.</t>
  </si>
  <si>
    <t>18.2.</t>
  </si>
  <si>
    <t>Подпрограмма «Совершенствование оказания медицинской помощи, включая профилактику заболеваний и формирование здорового образа жизни»</t>
  </si>
  <si>
    <t>Смертность от туберкулеза (чел. на 100 тыс. населения)</t>
  </si>
  <si>
    <t>Подпрограмма «Развитие кадровых ресурсов в здравоохранении»</t>
  </si>
  <si>
    <t>Количество обучающихся по основным профессиональным образовательным программам среднего профессионального образования - программам подготовки специалистов среднего звена (чел.)</t>
  </si>
  <si>
    <t>не менее 2500</t>
  </si>
  <si>
    <t>Подпрограмма «Информационные технологии и управление развитием отрасли»</t>
  </si>
  <si>
    <t>Государственная программа Саратовской области «Развитие образования в Саратовской области»</t>
  </si>
  <si>
    <t>Доля детей-инвалидов в возрасте от 1,5 до 7 лет, охваченных дошкольным образованием, от общей численности детей-инвалидов данного возраста, желающих посещать дошкольные образовательные организации (%)</t>
  </si>
  <si>
    <t>Число общеобразовательных организаций, расположенных в сельской местности и малых городах, обновивших материально-техническую базу для реализации основных и дополнительных общеобразовательных программ цифрового, естественнонаучного и гуманитарного профилей (ед.)</t>
  </si>
  <si>
    <t>Доля детей в возрасте от 5 до 18 лет, охваченных дополнительным образованием (%)</t>
  </si>
  <si>
    <t>Подпрограмма «Социальная адаптация детей-сирот, детей, оставшихся без попечения родителей»</t>
  </si>
  <si>
    <t>Подпрограмма «Совершенствование управления системой образования»</t>
  </si>
  <si>
    <t>Обновление информационного наполнения и функциональных возможностей открытых и общедоступных информационных ресурсов в образовательных организациях, реализующих основные и дополнительные общеобразовательные программы, нарастающим итогом (%)</t>
  </si>
  <si>
    <t>Государственная программа Саратовской области «Социальная поддержка и социальное обслуживание населения Саратовской области»</t>
  </si>
  <si>
    <t>Доля приоритетных объектов, доступных для инвалидов и других маломобильных групп населения в сфере социальной защиты, в общем количестве приоритетных объектов в сфере социальной защиты (%)</t>
  </si>
  <si>
    <t>Государственная программа Саратовской области «Обеспечение населения доступным жильем и развитие жилищно-коммунальной инфраструктуры»</t>
  </si>
  <si>
    <t>Подпрограмма «Капитальный ремонт и ремонт в многоквартирных домах Саратовской области»</t>
  </si>
  <si>
    <t>Подпрограмма   «Обеспечение жилыми помещениями молодых семей»</t>
  </si>
  <si>
    <t>Количество молодых семей, улучшивших жилищные условия (в том числе с использованием заемных средств) при оказании содействия за счет бюджетных средств (семей)</t>
  </si>
  <si>
    <t>Подпрограмма «Обеспечение жилыми помещениями детей-сирот и детей, оставшихся без попечения родителей»</t>
  </si>
  <si>
    <t>Количество обеспеченных жильем детей-сирот и детей, оставшихся без попечения родителей, лиц из их числа на конец года (граждан)</t>
  </si>
  <si>
    <t>Число педагогических работников, в том числе учителей образовательных организаций, получивших компенсацию на частичное возмещение в течение десяти лет расходов на оплату процентов по ипотечному займу (кредиту) после получения ипотечного займа (кредита) на приобретение (строительство) жилого помещения в соответствии с Законом Саратовской области «О предоставлении меры социальной поддержки педагогическим работникам, проживающим и работающим в Саратовской области, на приобретение жилых помещений с привлечением заемных средств» (чел.)</t>
  </si>
  <si>
    <t>Подпрограмма «Обеспечение жильем отдельных категорий граждан, в соответствии с федеральным законодательством»</t>
  </si>
  <si>
    <t>Объем отводимых в реку Волга загрязненных сточных вод (куб. км)</t>
  </si>
  <si>
    <t>Подпрограмма «Обеспечение устойчивого сокращения непригодного для проживания жилищного фонда»</t>
  </si>
  <si>
    <t>Количество граждан, расселенных из аварийного жилищного фонда (тыс. чел.)</t>
  </si>
  <si>
    <t>Количество квадратных метров, расселенного аварийного жилищного фонда (тыс. кв.м.)</t>
  </si>
  <si>
    <t>Государственная программа Саратовской области «Содействие занятости населения, совершенствование социально-трудовых отношений и регулирование трудовой миграции в Саратовской области»</t>
  </si>
  <si>
    <t>Подпрограмма  «Оказание содействия добровольному переселению в Саратовскую область соотечественников, проживающих за рубежом»</t>
  </si>
  <si>
    <t>Государственная программа Саратовской области «Культура Саратовской области»</t>
  </si>
  <si>
    <t>Количество клубных формирований, в том числе вновь созданных, ежегодно (ед.)</t>
  </si>
  <si>
    <t>Количество объектов культурного наследия обеспеченных зонами охраны (ед.)</t>
  </si>
  <si>
    <t>Государственная программа Саратовской области «Развитие физической культуры, спорта, туризма и молодежной политики»</t>
  </si>
  <si>
    <t>Доля детей и молодежи (возраст 3 - 29 лет), систематически занимающихся физической культурой и спортом (%)</t>
  </si>
  <si>
    <t>Государственная программа Саратовской области «Развитие экономического потенциала и повышение инвестиционной привлекательности региона»</t>
  </si>
  <si>
    <t>19.</t>
  </si>
  <si>
    <t>19.1.</t>
  </si>
  <si>
    <t>19.2.</t>
  </si>
  <si>
    <t>Государственная программа Саратовской области «Информационное общество»</t>
  </si>
  <si>
    <t>Доля государственных и муниципальных услуг, переведенных в электронный вид (%)</t>
  </si>
  <si>
    <t>Доля залов судебных заседаний, оснащенных в целях повышения качества работы судов, открытости, доступности и прозрачности их деятельности системой аудиовидеопротоколирования хода судебных заседаний (%)</t>
  </si>
  <si>
    <t>Уровень удовлетворенности граждан области качеством и доступностью государственных и муниципальных услуг (%)</t>
  </si>
  <si>
    <t>Государственная программа Саратовской области «Развитие транспортной системы»</t>
  </si>
  <si>
    <t>Подпрограмма «Развитие и обеспечение сохранности сети автомобильных дорог Саратовской области»</t>
  </si>
  <si>
    <t>Доля протяженности дорожной сети городской агломерации, соответствующая нормативным требованиям к их транспортно-эксплуатационному состоянию (%)</t>
  </si>
  <si>
    <t>Доля протяженности автомобильных дорог общего пользования регионального или межмуниципального значения, соответствующая нормативным требованиям к транспортно-эксплуатационному состоянию, на 31 декабря отчетного года (%)</t>
  </si>
  <si>
    <t>Доля всех видов транспортных средств, осуществляющих перевозки пассажиров на территории области, подключенных к региональному навигационно-информационному центру Саратовской области, (ежегодно) (%)</t>
  </si>
  <si>
    <t>Государственная программа Саратовской области «Развитие сельского хозяйства и регулирование рынков сельскохозяйственной продукции, сырья и продовольствия в Саратовской области»</t>
  </si>
  <si>
    <t>Подпрограмма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t>
  </si>
  <si>
    <t>Индекс производства продукции растениеводства в хозяйствах всех категорий (в сопоставимых ценах) по отношению к уровню 2017 года (%)</t>
  </si>
  <si>
    <t>Индекс производства продукции животноводства в хозяйствах всех категорий (в сопоставимых ценах) по отношению к уровню 2017 года (%)</t>
  </si>
  <si>
    <t>Количество высокопроизводительных рабочих мест (ед.)</t>
  </si>
  <si>
    <t>Подпрограмма «Обеспечение реализации государственной программы Саратовской области «Развитие сельского хозяйства и регулирование рынков сельскохозяйственной продукции, сырья и продовольствия в Саратовской области»</t>
  </si>
  <si>
    <t>Количество субъектов малого и среднего предпринимательства, получивших поддержку в виде передачи в пользование государственного имущества на льготных условиях (ед.)</t>
  </si>
  <si>
    <t>Индекс физического объема инвестиций в основной капитал сельского хозяйства по отношению к уровню 2017 года (%)</t>
  </si>
  <si>
    <t>Индекс производительности труда к предыдущему году (%)</t>
  </si>
  <si>
    <t>Государственная программа Саратовской области «Охрана окружающей среды, воспроизводство и рациональное использование природных ресурсов Саратовской области»</t>
  </si>
  <si>
    <t xml:space="preserve">Подпрограмма «Охрана окружающей среды, защита природных комплексов, объектов и ресурсов» </t>
  </si>
  <si>
    <t>Подпрограмма  «Развитие водохозяйственного комплекса Саратовской области»</t>
  </si>
  <si>
    <t xml:space="preserve">Подпрограмма «Развитие лесного хозяйства Саратовской области» </t>
  </si>
  <si>
    <t xml:space="preserve">Подпрограмма «Совершенствование системы обращения с отходами производства и потребления на территории Саратовской области» </t>
  </si>
  <si>
    <t>Лесистость территории Саратовской области (%)</t>
  </si>
  <si>
    <t>Государственная программа Саратовской области «Повышение энергоэффективности и энергосбережения в Саратовской области»</t>
  </si>
  <si>
    <t>Государственная программа Саратовской области «Защита населения и территорий от чрезвычайных ситуаций, обеспечение пожарной безопасности»</t>
  </si>
  <si>
    <t>Оснащенность поисково-спасательных подразделений средствами ведения аварийно-спасательных работ (%)</t>
  </si>
  <si>
    <t>Государственная программа Саратовской области «Профилактика правонарушений, терроризма, экстремизма и противодействие незаконному обороту наркотических средств»</t>
  </si>
  <si>
    <t>Подпрограмма «Противодействие злоупотреблению наркотиками и их незаконному обороту в Саратовской области»</t>
  </si>
  <si>
    <t>Число лиц, охваченных социологическими исследованиями с целью выявления уровня наркотизации и анализа эффективности организации антинаркотической работы (чел.)</t>
  </si>
  <si>
    <t>14.5.</t>
  </si>
  <si>
    <t>Подпрограмма «Профилактика безнадзорности и правонарушений среди несовершеннолетних»</t>
  </si>
  <si>
    <t>Удельный вес преступлений, совершенных несовершеннолетними или при их соучастии, %</t>
  </si>
  <si>
    <t>Государственная программа Саратовской области «Развитие государственного и муниципального управления»</t>
  </si>
  <si>
    <t>Подпрограмма «Развитие местного самоуправления в Саратовской области»</t>
  </si>
  <si>
    <t>15.5.</t>
  </si>
  <si>
    <t>Подпрограмма «Информационная открытость органов государственной власти»</t>
  </si>
  <si>
    <t>Количество средств массовой информации, размещающих социально значимую информацию в рамках реализации мероприятий программы (единиц)</t>
  </si>
  <si>
    <t>Темп роста среднесписочной численности работников предприятий оборонно-промышленного комплекса (%)</t>
  </si>
  <si>
    <t>Государственная программа Саратовской области «Патриотическое воспитание граждан в Саратовской области»</t>
  </si>
  <si>
    <t>Государственная программа Саратовской области «Формирование комфортной городской среды»</t>
  </si>
  <si>
    <t>Доля граждан, принявших участие в решении вопросов развития городской среды от общего количества граждан в возрасте от 14 лет, проживающих в муниципальных образованиях, на территории которых реализуются проекты по созданию комфортной городской среды (%)</t>
  </si>
  <si>
    <t>Количество проведенных визитов различного уровня (ед.)</t>
  </si>
  <si>
    <t>Государственная программа Саратовской области «Развитие здравоохранения»</t>
  </si>
  <si>
    <t>Снижение количества лиц, погибших в результате дорожно-транспортных происшествий (ежегодно) (чел.)</t>
  </si>
  <si>
    <t>Количество погибших в ЧС (чел.)</t>
  </si>
  <si>
    <t>Количество проектов развития муниципальных образований области, основанных на местных инициативах, на реализацию которых предоставляются субсидии из областного бюджета (единиц)</t>
  </si>
  <si>
    <t>Уровень информационной открытости и оказания господдержки для обеспечения межмуниципального сотрудничества органов местного самоуправления (%)</t>
  </si>
  <si>
    <t>Отношение государственного долга Саратовской области к общему объему доходов областного бюджета без учета утвержденного объема безвозмездных поступлений (%)</t>
  </si>
  <si>
    <t>Количество благоустроенных общественных территорий муниципальных образований области с использованием индивидуальных дизайн-проектов (ед.)</t>
  </si>
  <si>
    <t>Количество проектов, победивших во Всероссийском конкурсе лучших проектов создания комфортной городской среды (ед.)</t>
  </si>
  <si>
    <t>Доля государственных общеобразовательных организаций, организаций, осуществляющих образовательную деятельность, в которых обучаются дети-сироты, дети, оставшиеся без попечения родителей, соответствующих нормам и требованиям правил противопожарной безопасности и санитарных норм и правил (%)</t>
  </si>
  <si>
    <t>Удельный вес выпускников государственных общеобразовательных организаций, организаций, осуществляющих образовательную деятельность, в которых обучаются дети-сироты и дети, оставшиеся без попечения родителей, обеспеченных социально-педагогическим сопровождением (%)</t>
  </si>
  <si>
    <t>Подпрограмма «Формирование системы комплексной реабилитации и абилитации инвалидов, в том числе детей-инвалидов»</t>
  </si>
  <si>
    <t>Доля инвалидов, в отношении которых осуществлялись мероприятия по реабилитации и (или) абилитации, в общей численности инвалидов, имеющих такие рекомендации в индивидуальной программе реабилитации или абилитации (взрослые) (%)</t>
  </si>
  <si>
    <t>Подпрограмма  «Укрепление материально-технической базы и обеспечение деятельности учреждений в сфере культуры»</t>
  </si>
  <si>
    <t>Доля спортсменов-разрядников в общем количестве лиц, занимающихся в системе школ олимпийского резерва и училищ олимпийского резерва (%)</t>
  </si>
  <si>
    <t>Доля лиц с ограниченными возможностями здоровья и инвалидов, систематически занимающихся физической культурой и спортом, в общей численности указанной категории населения  (ежегодно) (%)</t>
  </si>
  <si>
    <t>Доля инвестиций в общем объеме валового регионального продукта области (%)</t>
  </si>
  <si>
    <t>Государственная программа Саратовской области «Комплексное развитие сельских территорий»</t>
  </si>
  <si>
    <t xml:space="preserve">Подпрограмма «Создание условий для обеспечения доступным и комфортным жильем сельского населения» </t>
  </si>
  <si>
    <t xml:space="preserve">Подпрограмма «Создание и развитие инфраструктуры на сельских территориях» 
</t>
  </si>
  <si>
    <t>Доля общей площади благоустроенных жилых помещений в сельских населенных пунктах (%)</t>
  </si>
  <si>
    <t>Количество реализованных проектов по благоустройству на сельских территориях  (ед.)</t>
  </si>
  <si>
    <t>20.</t>
  </si>
  <si>
    <t>20.2.</t>
  </si>
  <si>
    <t>20.1.</t>
  </si>
  <si>
    <t xml:space="preserve">Доля утилизированных и обезвреженных отходов в общем объеме образовавшихся отходов в процессе производства и потребления (%) </t>
  </si>
  <si>
    <t>12.2.</t>
  </si>
  <si>
    <t>Подпрограмма «Обеспечение населения твердым топливом»</t>
  </si>
  <si>
    <t>Объем реализации твердого топлива населению области по фиксированной цене в натуральном выражении (т.у.т.)</t>
  </si>
  <si>
    <t>Охват медицинским освидетельствованием на ВИЧ-инфекцию населения (%)</t>
  </si>
  <si>
    <t>Охват населения и участников проектов в рамках реализации социальных проектов социально ориентированными некоммерческими организациями (чел.)</t>
  </si>
  <si>
    <t>Подпрограмма «Построение и развитие аппаратно-программного комплекса «Безопасный город» на территории Саратовской области»</t>
  </si>
  <si>
    <t>более 150</t>
  </si>
  <si>
    <t>Количество обучающихся, охваченных программами дополнительного образования в год в одном центре цифрового образования детей «IT-куб» (чел.)</t>
  </si>
  <si>
    <t>Доля инвалидов, в отношении которых осуществлялись мероприятия по реабилитации и (или) абилитации, в общей численности инвалидов, имеющих такие рекомендации в индивидуальной программе реабилитации или абилитации (дети) (%)</t>
  </si>
  <si>
    <t>Количество предоставленных жилых помещений по договорам социального найма из государственного жилищного фонда области гражданам, страдающим тяжелой формой хронического заболевания (чел.)</t>
  </si>
  <si>
    <t>Количество обеспеченных жильем граждан, установленных федеральным законодательством, подпрограммы 1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жильем и коммунальными услугами граждан Российской Федерации» (семей)</t>
  </si>
  <si>
    <t>Количество нестационарных (выездных) выставок музеев области для экспонирования в городах и населенных пунктах области (ед.)</t>
  </si>
  <si>
    <t>Количество обслуженного населения культурно-досуговыми учреждениями области (число посещений), в том числе нестационарными формами и в электронном виде, ежегодно (тыс. чел.)</t>
  </si>
  <si>
    <t>Количество приобретенных быстровозводимых модульных конструкций врачебных амбулаторий, центров (отделений) общей врачебной практики (семейной медицины), фельдшерско-акушерских пунктов, фельдшерских здравпунктов медицинских организаций, единиц</t>
  </si>
  <si>
    <t>Численность студентов, обучающихся по основным образовательным программам среднего профессионального образования в государственных и муниципальных образовательных организациях среднего профессионального образования, в расчете на одного работника, замещающего должности преподавателей и (или) мастеров производственного обучения, чел.</t>
  </si>
  <si>
    <t>Количество трудоустроенных граждан, испытывающих трудности в поиске работы, и молодых специалистов с возмещением затрат работодателей, чел.</t>
  </si>
  <si>
    <t>Удельный вес граждан, признанных безработными, в общей численности граждан, завершивших профессиональное обучение или получивших дополнительное профессиональное образование по направлению органов службы занятости, %</t>
  </si>
  <si>
    <t>Доля трудоспособных участников государственной программы и членов их семей в общем числе прибывших участников государственной программы и членов их семей в Саратовскую область и поставленных на учет в ГУ МВД России по Саратовской области, %</t>
  </si>
  <si>
    <t>Подготовка информационных материалов о реализации подпрограммы для размещения в средствах массовой информации, в том числе в информационно-телекоммуникационной сети Интернет и на портале АИС «Соотечественники», ед.</t>
  </si>
  <si>
    <t xml:space="preserve">Удельный вес территориальных трехсторонних соглашений, включающих положение по ежегодному росту заработной платы во внебюджетном секторе экономики на уровне не ниже 10 процентов, % </t>
  </si>
  <si>
    <t>Доля населения области, систематически занимающегося физической культурой и спортом, в общей численности населения области в возрасте с 3 до 79 лет (ежегодно), %</t>
  </si>
  <si>
    <t>Количество действующих микрозаймов (ежегодно), ед.</t>
  </si>
  <si>
    <t>Доля социально значимых объектов, имеющих широкополосный доступ к информационно-телекоммуникационной сети Интернет в соответствии с утвержденными требованиями, %</t>
  </si>
  <si>
    <t>Доля протяженности автомобильных дорог общего пользования регионального или межмуниципального, а также местного значения, соответствующих нормативным требованиям к транспортно-эксплуатационным показателям, %</t>
  </si>
  <si>
    <t xml:space="preserve">Подпрограмма «Развитие рынка труда (кадрового потенциала) на сельских территориях» </t>
  </si>
  <si>
    <t>Уровень занятости сельского населения трудоспособного возраста, %</t>
  </si>
  <si>
    <t>Ввод (приобретение) жилых помещений (жилых домов) для граждан, проживающих на сельских территориях, кв.м.</t>
  </si>
  <si>
    <t>Количество оказанных государственных услуг юридическим и (или) физическим лицам (тыс. ед.)</t>
  </si>
  <si>
    <t>20.3.</t>
  </si>
  <si>
    <t>5.4.</t>
  </si>
  <si>
    <t>Число пациентов, больных новой коронавирусной инфекцией, обеспеченных необходимыми лекарственными препаратами в амбулаторных условиях, человек</t>
  </si>
  <si>
    <t>Доля медицинских организаций государственной системы здравоохранения, обеспечивающих преемственность оказания медицинской помощи путем организации информационного взаимодействия с централизованными подсистемами государственной информационной системы в сфере здравоохранения Саратовской области (%)</t>
  </si>
  <si>
    <t>Удельный вес граждан, получающих меры социальной поддержки с учетом адресности, в общей численности граждан, получающих меры социальной поддержки, %</t>
  </si>
  <si>
    <t>Число семей с тремя и более детьми, которые в отчетном году получат ежемесячную денежную выплату в случае рождения третьего ребенка или последующих детей до достижения ребенком возраста 3 лет, ед.</t>
  </si>
  <si>
    <t>Количество распространенных изданных рекламно-информационных материалов о турпотенциале области (ежегодное количество), экз.</t>
  </si>
  <si>
    <t xml:space="preserve">Число ночевок в гостиницах и аналогичных средствах размещения (единиц), ед. </t>
  </si>
  <si>
    <t xml:space="preserve">Количество рейсов, выполняемых по субсидируемым социально ориентированным маршрутам речного транспорта, осуществляющим перевозки пассажиров (ежегодно), ед. </t>
  </si>
  <si>
    <t>Количество рейсов, выполняемых по субсидируемым социально ориентированным маршрутам автомобильного транспорта, осуществляющим перевозки пассажиров (ежегодно), ед.</t>
  </si>
  <si>
    <t>Количество рейсов, выполняемых по субсидируемым социально ориентированным маршрутам железнодорожного транспорта, осуществляющим перевозки пассажиров (ежегодно), ед.</t>
  </si>
  <si>
    <t>Количество рейсов, выполняемых по субсидируемым маршрутам воздушного транспорта, осуществляющим перевозки пассажиров (ежегодно), ед.</t>
  </si>
  <si>
    <t>Доля пассажирских автотранспортных средств, использующих компримированный природный газ в качестве газомоторного топлива, %</t>
  </si>
  <si>
    <t>Удельный вес числа образовательных организаций среднего профессионального образования и высшего образования, здания которых приспособлены для обучения лиц с ограниченными возможностями здоровья (%)</t>
  </si>
  <si>
    <t>Количество газозаправочных станций, реализующих в качестве топлива компримированный природный газ (шт.)</t>
  </si>
  <si>
    <t>2022 год</t>
  </si>
  <si>
    <t>Больничная летальность от инфаркта миокарда, %</t>
  </si>
  <si>
    <t>Количество общеобразовательных организаций, расположенных 
в сельской местности и малых городах, в которых обновлена материально–техническая база для занятий детей физической культурой и спортом, нарастающим итогом (ед.)</t>
  </si>
  <si>
    <t>Приобретение нежилого помещения, ед.</t>
  </si>
  <si>
    <t>5.8.</t>
  </si>
  <si>
    <t>Подпрограмма «Дополнительные мероприятия в сфере занятости населения, направленные на снижение напряженности на рынке труда Саратовской области»</t>
  </si>
  <si>
    <t>Доля занятых работников по истечении трех месяцев после завершения профессионального обучения и получения дополнительного профессионального образования из числа работников, прошедших обучение, %</t>
  </si>
  <si>
    <t>Количество проведенных концертов своими и приглашенными коллективами и исполнителями ежегодно, ед.</t>
  </si>
  <si>
    <t>Количество участников областных конкурсов, фестивалей, выставок, мастер-классов, творческих школ и других творческих мероприятий (чел.)</t>
  </si>
  <si>
    <t>Количество субъектов малого и среднего предпринимательства, самозанятых гражданам, получивших государственную поддержку, ед.</t>
  </si>
  <si>
    <t>Подпрограмма «Сокращение административных барьеров, повышение доступности и качества государственных и муниципальных услугг»</t>
  </si>
  <si>
    <t>Подпрограмма «Эффективное вовлечение в оборот земель сельскохозяйственного назначения и развитие мелиоративного комплекса»</t>
  </si>
  <si>
    <t>Ввод в эксплуатацию мелиорируемых земель за счет проведения гидромелиоративных мероприятий, га</t>
  </si>
  <si>
    <t>Вовлечение в оборот выбывших сельскохозяйственных угодий за счет проведения культуртехнических мероприятий, га</t>
  </si>
  <si>
    <t>Экономия топливно-энергетических ресурсов на энергоемких объектах коммунального комплекса в натуральном выражении/
стоимостном выражении  (т. у. т./ тыс. руб.)</t>
  </si>
  <si>
    <t>Обеспечение надежного функционирования информационных систем исполнительных органов области, государственных органов области (%)</t>
  </si>
  <si>
    <t>Подпрограмма «О дополнительном профессиональном образовании лиц, включенных в резерв управленческих кадров Губернатора Саратовской области»</t>
  </si>
  <si>
    <t>Ввод в эксплуатацию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км.</t>
  </si>
  <si>
    <t>Доля пунктов проведения экзаменов,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t>
  </si>
  <si>
    <t>Подпрограмма «Повышение эффективности деятельности исполнительных органов Саратовской области и законодательных органов государственной власти Саратовской области, государственных органов Саратовской области за счет использования информационно-коммуникационных технологий»</t>
  </si>
  <si>
    <t>в 7 раз</t>
  </si>
  <si>
    <t>в 2 раза</t>
  </si>
  <si>
    <t>в 10 раз</t>
  </si>
  <si>
    <t>в 9 раз</t>
  </si>
  <si>
    <t>не менее 60</t>
  </si>
  <si>
    <t>100/100</t>
  </si>
  <si>
    <t>в 3 раза</t>
  </si>
  <si>
    <t>не менее 100</t>
  </si>
  <si>
    <t>Число специалистов, вовлеченных в систему непрерывного образования медицинских работников, в том числе с использованием дистанционных образовательных технологий, чел.</t>
  </si>
  <si>
    <t>Доля медицинских организаций государственной системы здравоохранения, обеспечивающих доступ гражданам к электронным медицинским документам в Личном кабинете пациента «Мое здоровье» на Едином портале государственных услуг и функций, %</t>
  </si>
  <si>
    <t>Численность воспитанников в возрасте до трех лет, посещающих государственные и муниципальные организации, осуществляющие образовательную деятельность по образовательным программам дошкольного образования и присмотр и уход, чел.</t>
  </si>
  <si>
    <t>Объем ввода жилья в рамках мероприятий по стимулированию программ развития жилищного строительства субъектов Российской Федерации, в том числе, тыс. кв. м общей площади</t>
  </si>
  <si>
    <t>Число работников бюджетной сферы, получивших компенсацию за счет средств областного бюджета на возмещение расходов на оплату % по займам (кредитам) на приобретение (строительство) жилых помещений в соответствии с Законом Саратовской области «О предоставлении меры социальной поддержки работникам бюджетной сферы, приобретающим жилые помещения с привлечением заемных средств», чел.</t>
  </si>
  <si>
    <t>Доля городского населения Саратовской области, обеспеченного качественной питьевой водой из систем централизованного водоснабжения,%</t>
  </si>
  <si>
    <t>Количество ежегодно составленных протоколов должностными лицами, уполномоченными составлять протоколы об административных правонарушениях, единиц</t>
  </si>
  <si>
    <t>Доля оконченных уголовных дел по преступлениям против личности в общем числе зарегистрированных преступлений данной категории,  %</t>
  </si>
  <si>
    <t>Количество ежегодно составленных протоколов в результате реализации переданных полномочий, ед.</t>
  </si>
  <si>
    <t>Количество обустроенных и восстановленных воинских захоронений, ед.</t>
  </si>
  <si>
    <t>Информация о результатах реализации государственных программ (подпрограмм) Саратовской области</t>
  </si>
  <si>
    <t xml:space="preserve"> за 2022 год</t>
  </si>
  <si>
    <t>Количество участников регионального и заключительного этапа всероссийской олимпиады школьников, научных конференций, конкурсов, фестивалей, интернет-марафонов (чел.)</t>
  </si>
  <si>
    <t>Доля соотечественников в трудоспособном возрасте от общего количества граждан, добровольно переселившихся в Саратовскую область в рамках государственной программы (%)</t>
  </si>
  <si>
    <t>Увеличение объемов транспортных услуг (ежегодно) (млн руб.)</t>
  </si>
  <si>
    <t>Индекс производства продукции сельского хозяйства в хозяйствах всех категорий (в сопоставимых ценах) по отношению к уровню 2017 года (%)</t>
  </si>
  <si>
    <t>956 834/
10 973 431</t>
  </si>
  <si>
    <t>63,0/           2 117,5</t>
  </si>
  <si>
    <t>126/100,0</t>
  </si>
  <si>
    <t>127/100,0</t>
  </si>
  <si>
    <t>100,8/100,0</t>
  </si>
  <si>
    <t>38/100,0</t>
  </si>
  <si>
    <t>100/100,0</t>
  </si>
  <si>
    <t>394/100,0</t>
  </si>
  <si>
    <t>351/100,0</t>
  </si>
  <si>
    <t>74/100,0</t>
  </si>
  <si>
    <t>не более 58,0</t>
  </si>
  <si>
    <t>Объем отгруженных товаров собственного производства, выполненных работ и услуг собственными силами по видам деятельности, характеризующим промышленное производство (млрд руб)</t>
  </si>
  <si>
    <t>Объем отгруженных товаров собственного производства, выполненных работ и услуг собственными силами по предприятиям транспортного машиностроения (млрд  руб.)</t>
  </si>
  <si>
    <t>Объем отгруженных товаров собственного производства, выполненных работ и услуг собственными силами по предприятиям нефтегазового и энергетического машиностроения (млрд  руб.)</t>
  </si>
  <si>
    <t>Объем инвестиций в основной капитал предприятий химической, нефтехимической, композитной и стекольной промышленности (млрд рублей)</t>
  </si>
  <si>
    <t>Объем отгруженных товаров собственного производства, выполненных работ и услуг собственными силами по предприятиям легкой, мебельной промышленности и полиграфии (млрд рублей)</t>
  </si>
  <si>
    <t>Объем отгруженных товаров собственного производства, выполненных работ и услуг собственными силами по предприятиям - производителям медицинской техники и изделий медико-биологического назначения  (млн руб.)</t>
  </si>
  <si>
    <t>Объем отгруженных товаров собственного производства, выполненных работ и услуг собственными силами по виду экономической деятельности «обрабатывающие производства», млрд рублей</t>
  </si>
  <si>
    <t>Валовой региональный продукт по виду экономической деятельности «обрабатывающие производства», млрд рублей</t>
  </si>
  <si>
    <t>Доля объектов культурного наследия, находящихся в удовлетворительном состоянии, в общем количестве объектов культурного наследия федерального, регионального и местного (муниципального) значения, %</t>
  </si>
  <si>
    <t>Доля продукции, произведенной субъектами малого и среднего предпринимательства области, в общем объеме валового регионального продукта (%)</t>
  </si>
  <si>
    <t>не менее    9 323</t>
  </si>
  <si>
    <t xml:space="preserve">Сведения об исполнении областного бюджета Саратовской области по расходам в разрезе государственных программ </t>
  </si>
  <si>
    <t>тыс. рублей</t>
  </si>
  <si>
    <t>Код целевой статьи расходов</t>
  </si>
  <si>
    <t>Наименование</t>
  </si>
  <si>
    <t xml:space="preserve">Утверждено в гос. программе (годовой план) </t>
  </si>
  <si>
    <t xml:space="preserve">Закон Саратовской области «Об областном бюджете на 2022 год и на плановый период 2023 и 2024 годов» </t>
  </si>
  <si>
    <t xml:space="preserve">Исполнение </t>
  </si>
  <si>
    <t xml:space="preserve">% исполнения </t>
  </si>
  <si>
    <t xml:space="preserve">первоначальный бюджет              (ред. 140-ЗСО        от 02.12.2021) </t>
  </si>
  <si>
    <t xml:space="preserve">уточненный бюджет           (ред. 170-ЗСО от 26.12.2022)  </t>
  </si>
  <si>
    <t>к первоначаль-ному бюджету</t>
  </si>
  <si>
    <t>к уточненному бюджету</t>
  </si>
  <si>
    <t>исполнения от первоначального бюджета</t>
  </si>
  <si>
    <t>исполнения от уточненного бюджета</t>
  </si>
  <si>
    <t>7=6/4</t>
  </si>
  <si>
    <t>8=6/5</t>
  </si>
  <si>
    <t>52 0 00 00000</t>
  </si>
  <si>
    <r>
      <rPr>
        <b/>
        <sz val="12"/>
        <rFont val="PT Astra Serif"/>
        <family val="1"/>
        <charset val="204"/>
      </rPr>
      <t xml:space="preserve">Государственная программа Саратовской области «Социальная поддержка и социальное обслуживание населения Саратовской области»        </t>
    </r>
    <r>
      <rPr>
        <b/>
        <sz val="12"/>
        <color indexed="10"/>
        <rFont val="PT Astra Serif"/>
        <family val="1"/>
        <charset val="204"/>
      </rPr>
      <t xml:space="preserve">                                                   </t>
    </r>
  </si>
  <si>
    <t>52 1 00 00000</t>
  </si>
  <si>
    <t>Подпрограмма «Социальная поддержка граждан»</t>
  </si>
  <si>
    <t>52 2 00 00000</t>
  </si>
  <si>
    <t>52 3 00 00000</t>
  </si>
  <si>
    <t>52 4 00 00000</t>
  </si>
  <si>
    <t>Подпрограмма «Старшее поколение»</t>
  </si>
  <si>
    <t>52 5 00 00000</t>
  </si>
  <si>
    <t>Увеличение в течение 2022 года расходов на предоставление грантов в форме субсидий на финансовое обеспечение реализации общественно полезных (социальных) проектов социально ориентированными некоммерческими организациями за счет безвозмездных поступлений от Фонда президентских грантов</t>
  </si>
  <si>
    <t>52 6 00 00000</t>
  </si>
  <si>
    <t>Подпрограмма «Социальная программа Саратовской области, связанная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являющимся получателями трудовых пенсий по старости и по инвалидности, и обучением компьютерной грамотности неработающих пенсионеров»</t>
  </si>
  <si>
    <t>52 7 00 00000</t>
  </si>
  <si>
    <t xml:space="preserve">Подпрограмма «Социальная программа Саратовской области, связанная со строительством (реконструкцией) объектов организаций социального обслуживания населения, с ремонтом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с благоустройством прилегающей территории,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являющимся получателями страховых пенсий по старости и по инвалидности, и обучением компьютерной грамотности неработающих пенсионеров» </t>
  </si>
  <si>
    <t>52 8 00 00000</t>
  </si>
  <si>
    <t>55 0 00 00000</t>
  </si>
  <si>
    <r>
      <rPr>
        <b/>
        <sz val="12"/>
        <rFont val="PT Astra Serif"/>
        <family val="1"/>
        <charset val="204"/>
      </rPr>
      <t xml:space="preserve">Государственная программа Саратовской области «Культура Саратовской области»         </t>
    </r>
    <r>
      <rPr>
        <b/>
        <sz val="12"/>
        <color indexed="10"/>
        <rFont val="PT Astra Serif"/>
        <family val="1"/>
        <charset val="204"/>
      </rPr>
      <t xml:space="preserve">                                                                                                                                                       </t>
    </r>
  </si>
  <si>
    <t>55 1 00 00000</t>
  </si>
  <si>
    <t>Подпрограмма «Музеи»</t>
  </si>
  <si>
    <t>55 2 00 00000</t>
  </si>
  <si>
    <t>Подпрограмма «Театры»</t>
  </si>
  <si>
    <t>55 3 00 00000</t>
  </si>
  <si>
    <t>55 4 00 00000</t>
  </si>
  <si>
    <t>Подпрограмма «Библиотеки»</t>
  </si>
  <si>
    <t>Увеличение расходов  на аренду помещения на время проведения ремонта ГУК «Областная универсальная научная библиотека»</t>
  </si>
  <si>
    <t>55 5 00 00000</t>
  </si>
  <si>
    <t>Подпрограмма «Система образования в сфере культуры»</t>
  </si>
  <si>
    <t>55 6 00 00000</t>
  </si>
  <si>
    <t>Подпрограмма «Культурно-досуговые учреждения»</t>
  </si>
  <si>
    <t>55 7 00 00000</t>
  </si>
  <si>
    <t>Подпрограмма «Государственная охрана, сохранение и популяризация объектов культурного наследия»</t>
  </si>
  <si>
    <t>55 8 00 00000</t>
  </si>
  <si>
    <t>Подпрограмма «Архивы»</t>
  </si>
  <si>
    <t>55 9 00 00000</t>
  </si>
  <si>
    <t>Подпрограмма «Творческое развитие детей и молодежи в сфере культуры»</t>
  </si>
  <si>
    <t>55 А 00 00000</t>
  </si>
  <si>
    <t>Подпрограмма «Укрепление материально-технической базы учреждений в сфере культуры»</t>
  </si>
  <si>
    <t>55 Б 00 00000</t>
  </si>
  <si>
    <t>Подпрограмма «Развитие кадрового потенциала сферы культуры»</t>
  </si>
  <si>
    <t>55 Г 00 00000</t>
  </si>
  <si>
    <t>Подпрограмма «Популяризация культурных традиций»</t>
  </si>
  <si>
    <t>Отмена ранее запланированных мероприятий, связанных с празднованием Нового года</t>
  </si>
  <si>
    <t>55 Д 00 00000</t>
  </si>
  <si>
    <t>Подпрограмма «Гармонизация межнациональных отношений и этнокультурное развитие народов Саратовской области»</t>
  </si>
  <si>
    <t>56 0 00 00000</t>
  </si>
  <si>
    <r>
      <rPr>
        <b/>
        <sz val="12"/>
        <rFont val="PT Astra Serif"/>
        <family val="1"/>
        <charset val="204"/>
      </rPr>
      <t xml:space="preserve">Государственная программа Саратовской области «Развитие физической культуры, спорта, туризма и молодежной политики»    </t>
    </r>
    <r>
      <rPr>
        <b/>
        <sz val="12"/>
        <color indexed="10"/>
        <rFont val="PT Astra Serif"/>
        <family val="1"/>
        <charset val="204"/>
      </rPr>
      <t xml:space="preserve">                                                                               </t>
    </r>
  </si>
  <si>
    <t>56 1 00 00000</t>
  </si>
  <si>
    <t>56 2 00 00000</t>
  </si>
  <si>
    <t>Подпрограмма «Туризм»</t>
  </si>
  <si>
    <t>56 3 00 00000</t>
  </si>
  <si>
    <t>Подпрограмма «Молодежная политика»</t>
  </si>
  <si>
    <t>56 4 00 00000</t>
  </si>
  <si>
    <t>58 0 00 00000</t>
  </si>
  <si>
    <r>
      <rPr>
        <b/>
        <sz val="12"/>
        <rFont val="PT Astra Serif"/>
        <family val="1"/>
        <charset val="204"/>
      </rPr>
      <t xml:space="preserve">Государственная программа Саратовской области «Развитие экономического потенциала и повышение инвестиционной привлекательности региона»        </t>
    </r>
    <r>
      <rPr>
        <b/>
        <sz val="12"/>
        <color indexed="10"/>
        <rFont val="PT Astra Serif"/>
        <family val="1"/>
        <charset val="204"/>
      </rPr>
      <t xml:space="preserve">                                   </t>
    </r>
  </si>
  <si>
    <t>58 1 00 00000</t>
  </si>
  <si>
    <t>58 2 00 00000</t>
  </si>
  <si>
    <t>Увеличение бюджетных ассигнований в связи с поступлением межбюджетных трансфертов из федерального бюджета на проведение комплексных кадастровых работ</t>
  </si>
  <si>
    <t>58 3 00 00000</t>
  </si>
  <si>
    <t>Подпрограмма «Развитие малого и среднего предпринимательства в  Саратовской области»</t>
  </si>
  <si>
    <t xml:space="preserve">Увеличение бюджетных ассигнований в связи с поступлением межбюджетных трансфертов из федерального бюджета на поддержку малого и среднего предпринимательства </t>
  </si>
  <si>
    <t>58 4 00 00000</t>
  </si>
  <si>
    <t>58 5 00 00000</t>
  </si>
  <si>
    <t>Подпрограмма «Сокращение административных барьеров, повышение доступности государственных услуг»</t>
  </si>
  <si>
    <t>5A 0 00 00000</t>
  </si>
  <si>
    <t>5А 1 00 00000</t>
  </si>
  <si>
    <t>5А 2 00 00000</t>
  </si>
  <si>
    <t>Подпрограмма «Развитие системы общего и дополнительного образования»</t>
  </si>
  <si>
    <t>5А 3 00 00000</t>
  </si>
  <si>
    <t>Подпрограмма «Поддержка одаренных детей Саратовской области»</t>
  </si>
  <si>
    <t>5А 4 00 00000</t>
  </si>
  <si>
    <t>5А 5 00 00000</t>
  </si>
  <si>
    <t>Уменьшение объема субвенции, предоставляемой бюджету Саратовской области из федерального бюджета на выплату единовременного пособия при всех формах устройства детей, лишенных родительского попечения, в семью (с 01.01.2022 осуществляются Пенсионным фондом РФ). Уменьшение расходов областного бюджета на выплату единовременного пособия при всех формах устройства детей, лишенных родительского попечения, в семью, на содержание ребенка (детей) в приемной семье, на вознаграждение, причитающееся приемным родителям за воспитание приемного ребенка (детей), и материальное обеспечение приемных семей, на ежемесячные денежные выплаты на содержание детей-сирот и детей, оставшихся без попечения родителей, переданных под опеку (попечительство)  в связи с уточнением контингента детей, лишенных родительского попечения, устроенных в  семью и детей-сирот и детей, оставшихся без попечения родителей, переданных под опеку (попечительство)</t>
  </si>
  <si>
    <t>Заявительный характер выплаты пособий и компенсаций, уменьшение численности получателей выплат, пособий и компенсаций по сравнению с запланированной</t>
  </si>
  <si>
    <t>5А 6 00 00000</t>
  </si>
  <si>
    <t>5А 7 00 00000</t>
  </si>
  <si>
    <t>Подпрограмма «Создание в Саратовской области новых мест в общеобразовательных организациях»</t>
  </si>
  <si>
    <t>5А 8 00 00000</t>
  </si>
  <si>
    <t>5В0 00 00000</t>
  </si>
  <si>
    <t xml:space="preserve">Государственная программа Саратовской области «Содействие занятости населения, совершенствование социально-трудовых отношений и регулирование трудовой миграции в Саратовской области» </t>
  </si>
  <si>
    <t>5В 1 00 00000</t>
  </si>
  <si>
    <t>Подпрограмма «Содействие занятости населения и социальная поддержка безработных граждан»</t>
  </si>
  <si>
    <t>Уменьшение объема субвенций, предоставляемых бюджету Саратовской области из федерального бюджета на реализацию полномочий РФ по осуществлению социальных выплат безработным гражданам в соответствии с Законом РФ от 19 апреля 1991 года № 1032-I «О занятости населения в РФ» (снижение уровня безработицы)</t>
  </si>
  <si>
    <t>5В 2 00 00000</t>
  </si>
  <si>
    <t>5В 3 00 00000</t>
  </si>
  <si>
    <t>Подпрограмма «Оказание содействия добровольному переселению в Саратовскую область соотечественников, проживающих за рубежом»</t>
  </si>
  <si>
    <t>5В 4 00 00000</t>
  </si>
  <si>
    <t>Подпрограмма «Совершенствование социального партнерства</t>
  </si>
  <si>
    <t>5В 5 00 00000</t>
  </si>
  <si>
    <t>5В 6 00 00000</t>
  </si>
  <si>
    <t>5В 7 00 00000</t>
  </si>
  <si>
    <t>5В 8 00 00000</t>
  </si>
  <si>
    <t>В течение  года предусмотрены дополнительные бюджетные ассигнования (за счет средств резервного фонда Правительства РФ с учетом софинансирования за счет средств областного бюджета) на: реализацию дополнительных мероприятий, направленных на снижение напряженности на рынке труда; реализацию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t>
  </si>
  <si>
    <t>5Г 0 00 00000</t>
  </si>
  <si>
    <t>5Г 1 00 00000</t>
  </si>
  <si>
    <t>Увеличение бюджетных ассигнований в связи с поступлением межбюджетных трансфертов из федерального бюджета в целях возмещения части произведенных затрат сельхозтоваропроизводителям по отдельным подотраслям растениеводства и животноводства</t>
  </si>
  <si>
    <t>5Г 2 00 00000</t>
  </si>
  <si>
    <t>Подпрограмма «Развитие мелиорации земель сельскохозяйственного назначения Саратовской области»</t>
  </si>
  <si>
    <t>5Г 3 00 00000</t>
  </si>
  <si>
    <t>Подпрограмма «Устойчивое развитие сельских территорий Саратовской области»</t>
  </si>
  <si>
    <t>5Г 4 00 00000</t>
  </si>
  <si>
    <t>5Г 5 00 00000</t>
  </si>
  <si>
    <t>Увеличение бюджетных ассигнований в связи с поступлением межбюджетных трансфертов из федерального бюджета на реализацию мероприятий в области мелиорации земель сельскохозяйственного назначения</t>
  </si>
  <si>
    <t>5Д 0 00 00000</t>
  </si>
  <si>
    <t>5Д 1 00 00000</t>
  </si>
  <si>
    <t>5Д 2 00 00000</t>
  </si>
  <si>
    <t>5Д 3 00 00000</t>
  </si>
  <si>
    <t xml:space="preserve">Нарушение подрядными организациями сроков исполнения и иных условий контрактов, не повлекшее судебные процедуры </t>
  </si>
  <si>
    <t>5Е 0 00 00000</t>
  </si>
  <si>
    <t>5Е 1 00 00000</t>
  </si>
  <si>
    <t>В течение 2022 года предусмотрены бюджетные ассигнования на: реализацию мероприятий по изъятию земельных участков и расположенных на них объектов недвижимости для реконструкции линейных объектов; реализацию мероприятий по стимулированию программ развития жилищного строительства субъектов РФ; предоставление субсидии в виде имущественного взноса в имущество ППК «Фонд развития территорий»</t>
  </si>
  <si>
    <t>5Е 2 00 00000</t>
  </si>
  <si>
    <t>В течение 2022 года предусмотрены бюджетные ассигнования на  предоставление субсидии СНО «Фонд капитального ремонта общего имущества в многоквартирных домах в Саратовской области»</t>
  </si>
  <si>
    <t>5Е 3 00 00000</t>
  </si>
  <si>
    <t>Подпрограмма «Обеспечение жилыми помещениями молодых семей»</t>
  </si>
  <si>
    <t>5Е 4 00 00000</t>
  </si>
  <si>
    <t>5Е 5 00 0000</t>
  </si>
  <si>
    <t>5Е 6 00 00000</t>
  </si>
  <si>
    <t>Подпрограмма  «Развитие ипотечного жилищного кредитования»</t>
  </si>
  <si>
    <t>В связи со снижением количества обращений граждан за новыми ипотечными кредитами уменьшены бюджетные ассигнования  на возмещение  гражданам части расходов по оплате процентов по ипотечным кредитам</t>
  </si>
  <si>
    <t>5Е 7 00 00000</t>
  </si>
  <si>
    <t>Подпрограмма «Обеспечение жильем отдельных категорий граждан в соответствии с федеральным законодательством»</t>
  </si>
  <si>
    <t>Заявительный характер выплаты пособий и компенсаций</t>
  </si>
  <si>
    <t>5Е 8 00 00000</t>
  </si>
  <si>
    <t>5Е 9 00 00000</t>
  </si>
  <si>
    <t>5Е А 00 00000</t>
  </si>
  <si>
    <t>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t>
  </si>
  <si>
    <t>5Ж 0 00 00000</t>
  </si>
  <si>
    <t>5Ж 1 00 00000</t>
  </si>
  <si>
    <t>Подпрограмма «Модернизация и развитие транспортного комплекса Саратовской области»</t>
  </si>
  <si>
    <t>Увеличение бюджетных ассигнований на: предоставление межбюджетных трансфертов бюджету МО г. Саратов на обеспечение бесперебойного функционирования и развитие инфраструктуры городского наземного электрического транспорта, обновление наземного общественного пассажирского транспорта, реализацию крупных социально значимых проектов (реконструкция трамвайной сети); возмещение недополученных  доходов, возникающих от применения регулируемых тарифов на пассажирские перевозки, осуществляемые железнодорожным транспортом в пригородном сообщении (в связи с увеличением регулируемых тарифов на пассажирские перевозки)</t>
  </si>
  <si>
    <t>5Ж 2 00 00000</t>
  </si>
  <si>
    <t>Подпрограмма  «Развитие и обеспечение сохранности сети автомобильных дорог Саратовской области»</t>
  </si>
  <si>
    <t>Увеличение объема ассигнований областного дорожного фонда на осуществление дорожной деятельности за счет неиспользованных остатков прошлых лет и межбюджетных трансфертов из федерального бюджета</t>
  </si>
  <si>
    <t>5Ж 3 00 00000</t>
  </si>
  <si>
    <t>Подпрограмма «Повышение безопасности дорожного движения в Саратовской области»</t>
  </si>
  <si>
    <t>Увеличение бюджетных ассигнований на обеспечение функционирования автоматической системы фотовидеофиксации нарушений правил дорожного движения на территории области и организацию мероприятий по рассылке и доставке постановлений об административных правонарушениях, выявленных при помощи автоматизированной системы фотовидеофиксации нарушений правил дорожного движения</t>
  </si>
  <si>
    <t>5Ж 5 00 00000</t>
  </si>
  <si>
    <t>Подпрограмма  «Развитие рынка газового моторного топлива в Саратовской области»</t>
  </si>
  <si>
    <t>Сокращение межбюджетных трансфертов из федерального бюджета на возмещение части затрат по переоборудованию транспортных средств на использование природного газа в качестве моторного топлива из-за отсутствия спроса на переоборудование транспортных средств</t>
  </si>
  <si>
    <t>Предоставление организациями-получателями субсидий некорректного (неполного) пакета документов для осуществления выплат, заявительный характер субсидирования организаций, производителей товаров, работ и услуг</t>
  </si>
  <si>
    <t>5И 0 00 00000</t>
  </si>
  <si>
    <t>5И 1 00 00000</t>
  </si>
  <si>
    <t>5И 2 00 00000</t>
  </si>
  <si>
    <t>Подпрограмма «Повышение эффективности деятельности органов исполнительной и законодательной власти Саратовской области, государственных органов Саратовской области за счет использования информационно-коммуникационных технологий»</t>
  </si>
  <si>
    <t>62 0 00 00000</t>
  </si>
  <si>
    <r>
      <rPr>
        <b/>
        <sz val="12"/>
        <rFont val="PT Astra Serif"/>
        <family val="1"/>
        <charset val="204"/>
      </rPr>
      <t xml:space="preserve">Государственная программа Саратовской области «Охрана окружающей среды, воспроизводство и рациональное использование природных ресурсов Саратовской области»   </t>
    </r>
    <r>
      <rPr>
        <b/>
        <sz val="12"/>
        <color indexed="10"/>
        <rFont val="PT Astra Serif"/>
        <family val="1"/>
        <charset val="204"/>
      </rPr>
      <t xml:space="preserve">                                                                                                                                                                                                                                                                                                 </t>
    </r>
  </si>
  <si>
    <t>62 1 00 00000</t>
  </si>
  <si>
    <t xml:space="preserve">Подпрограмма «Охрана окружающей среды, защита природных комплексов, объектов и ресурсов»                                                                                                                                        </t>
  </si>
  <si>
    <t>Увеличение бюджетных ассигнований в связи с поступлением межбюджетных трансфертов из федерального бюджета на осуществление отдельных полномочий в области водных отношений и областных средств на уплату земельного налога ГУ СО «Природный парк» Кумысная поляна» за предыдущие периоды в связи с ростом кадастровой стоимости земельных участков</t>
  </si>
  <si>
    <t>62 2 00 00000</t>
  </si>
  <si>
    <t xml:space="preserve">Подпрограмма «Развитие водохозяйственного комплекса Саратовской области»                                                                                                                                                                             </t>
  </si>
  <si>
    <t>62 3 00 00000</t>
  </si>
  <si>
    <t xml:space="preserve">Подпрограмма «Развитие лесного хозяйства Саратовской области»                                                                                                                                                                                                         </t>
  </si>
  <si>
    <t>Увеличение бюджетных ассигнований в связи с поступлением межбюджетных трансфертов из федерального бюджета на осуществление отдельных полномочий в области лесных отношений</t>
  </si>
  <si>
    <t>62 4 00 00000</t>
  </si>
  <si>
    <t xml:space="preserve">Подпрограмма «Совершенствование системы обращения с отходами производства и потребления на территории Саратовской области»                                        </t>
  </si>
  <si>
    <t>Увеличение бюджетных ассигнований на актуализацию территориальной схемы в области обращения с отходами</t>
  </si>
  <si>
    <t>63 0 00 00000</t>
  </si>
  <si>
    <t>63 1 00 00000</t>
  </si>
  <si>
    <t>Заявительный характер субсидирования организаций, производителей товаров, работ и услуг</t>
  </si>
  <si>
    <t>63 2 00 00000</t>
  </si>
  <si>
    <t>64 0 00 00000</t>
  </si>
  <si>
    <r>
      <rPr>
        <b/>
        <sz val="12"/>
        <rFont val="PT Astra Serif"/>
        <family val="1"/>
        <charset val="204"/>
      </rPr>
      <t>Государственная программа Саратовской области «Защита населения и территорий от чрезвычайных ситуаций, обеспечение пожарной безопасности»</t>
    </r>
    <r>
      <rPr>
        <b/>
        <sz val="12"/>
        <color indexed="10"/>
        <rFont val="PT Astra Serif"/>
        <family val="1"/>
        <charset val="204"/>
      </rPr>
      <t xml:space="preserve"> </t>
    </r>
  </si>
  <si>
    <t>64 1 00 00000</t>
  </si>
  <si>
    <t xml:space="preserve">Увеличение бюджетных ассигнований на: повышение размера стимулирующих выплат отдельным категориям работников; обеспечение функционирования Системы-112, на приобретение аварийно-спасательной техники, оборудования, ГСМ и запасных частей для спасательных машин; возмещение затрат на предупреждение чрезвычайных ситуаций, которые могут привести к нарушению функционирования объектов жизнеобеспечения при предоставлении услуг населению по тепло-,  водоснабжению, водоотведению </t>
  </si>
  <si>
    <t>64 2 00 00000</t>
  </si>
  <si>
    <t>Увеличение бюджетных ассигнований на увеличение штатной численности пожарных, на приобретение ГСМ и запасных частей для пожарных машин</t>
  </si>
  <si>
    <t>64 3 00 00000</t>
  </si>
  <si>
    <t>Увеличение бюджетных ассигнований на реконструкцию системы оповещения гражданской обороны Саратовской области, на  обеспечение функционирования Системы-112</t>
  </si>
  <si>
    <t>65 0 00 00000</t>
  </si>
  <si>
    <t xml:space="preserve">Государственная программа Саратовской области «Профилактика правонарушений, терроризма, экстремизма и противодействие незаконному обороту наркотических средств»                                                                                                                                                                                                                                                                                                     </t>
  </si>
  <si>
    <t>65 1 00 00000</t>
  </si>
  <si>
    <t>65 2 00 00000</t>
  </si>
  <si>
    <t>Подпрограмма «Профилактика терроризма и экстремизма в Саратовской области»</t>
  </si>
  <si>
    <t>Увеличение бюджетных ассигнований на обеспечение транспортной безопасности объектов транспортной инфраструктуры, в том числе автомобильных дорог общего пользования регионального и межмуниципального значения и искусственных дорожных сооружений на них за счет средств областного дорожного фонда</t>
  </si>
  <si>
    <t>65 3 00 00000</t>
  </si>
  <si>
    <t xml:space="preserve">Подпрограмма «Противодействие злоупотреблению наркотиками и их незаконному обороту в Саратовской области»                                                                                                  </t>
  </si>
  <si>
    <t>65 4 00 00000</t>
  </si>
  <si>
    <t>65 5 00 00000</t>
  </si>
  <si>
    <t>66 0 00 00000</t>
  </si>
  <si>
    <t xml:space="preserve">Государственная программа Саратовской области «Развитие государственного и муниципального управления» </t>
  </si>
  <si>
    <t>66 1 00 00000</t>
  </si>
  <si>
    <t>В течение 2022 года за счет средств федерального бюджета предоставлена дополнительная финансовая поддержка муниципальным образованиям области в форме иных межбюджетных трансфертов на приобретение специализированной коммунальной техники</t>
  </si>
  <si>
    <t>66 2 00 00000</t>
  </si>
  <si>
    <t>66 3 00 00000</t>
  </si>
  <si>
    <t>Подпрограмма «О дополнительном профессиональном образовании лиц, включенных в управленческий кадровый резерв Саратовской области»</t>
  </si>
  <si>
    <t>66 4 00 00000</t>
  </si>
  <si>
    <t>66 5 00 00000</t>
  </si>
  <si>
    <t>Подпрограмма «Информационная открытость органов государственной власти области»</t>
  </si>
  <si>
    <t>67 0 00 00000</t>
  </si>
  <si>
    <t>67 8 00 00000</t>
  </si>
  <si>
    <t>68 0 00 00000</t>
  </si>
  <si>
    <t xml:space="preserve">Государственная программа Саратовской области «Патриотическое воспитание граждан Саратовской области» </t>
  </si>
  <si>
    <t>68 1 00 00000</t>
  </si>
  <si>
    <t>Уточнение на основании актов сверки кассового расхода областного бюджета в части финансового обеспечения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t>
  </si>
  <si>
    <t>68 2 00 00000</t>
  </si>
  <si>
    <t>69 0 00 00000</t>
  </si>
  <si>
    <r>
      <rPr>
        <b/>
        <sz val="12"/>
        <rFont val="PT Astra Serif"/>
        <family val="1"/>
        <charset val="204"/>
      </rPr>
      <t>Государственная программа Саратовской области «Формирование комфортной городской среды»</t>
    </r>
    <r>
      <rPr>
        <b/>
        <sz val="12"/>
        <color indexed="10"/>
        <rFont val="PT Astra Serif"/>
        <family val="1"/>
        <charset val="204"/>
      </rPr>
      <t xml:space="preserve"> </t>
    </r>
  </si>
  <si>
    <t>69 1 00 00000</t>
  </si>
  <si>
    <t>69 2 00 00000</t>
  </si>
  <si>
    <t xml:space="preserve">В 2022 году выделены дополнительные бюджетные ассигнования на предоставление муниципальным образованиям области иных межбюджетных трансфертов на реализацию мероприятий по благоустройству </t>
  </si>
  <si>
    <t>70 0 00 00000</t>
  </si>
  <si>
    <t>70 1 00 00000</t>
  </si>
  <si>
    <t>Подпрограмма «Создание условий для обеспечения доступным и комфортным жильем сельского населения»</t>
  </si>
  <si>
    <t>70 2 00 00000</t>
  </si>
  <si>
    <t>Подпрограмма «Развитие рынка труда (кадрового потенциала) на сельских территориях»</t>
  </si>
  <si>
    <t>70 3 00 00000</t>
  </si>
  <si>
    <t>Подпрограмма «Создание и развитие инфраструктуры на сельских территориях»</t>
  </si>
  <si>
    <t>Увеличение бюджетных ассигнований в связи с поступлением межбюджетных трансфертов из федерального бюджета на развитие транспортной инфраструктуры на сельских территориях</t>
  </si>
  <si>
    <t>ИТОГО ПО ПРОГРАММАМ</t>
  </si>
  <si>
    <t>Непрограммные расходы</t>
  </si>
  <si>
    <t>РАСХОДЫ всего</t>
  </si>
  <si>
    <t>Пояснения отклонений</t>
  </si>
  <si>
    <t>Увеличение в течение 2022 года расходов на: организацию качественного и полноценного питания детей в детских оздоровительных лагерях в летний период, предоставление субсидии Саратовской региональной общественной организации инвалидов «Спортивный клуб «Волна 2015» на возмещение затрат, связанных с организацией и обеспечением участия группы инклюзивного танцевального коллектива «Вдохновение» в Международном конкурсе хореографического искусства «Танцемания»; организацию и проведение социально значимых мероприятий, направленных на улучшение социально-экономического положения семей и детей, а также посвященных официальным праздникам, мероприятиям, памятным датам и событиям; укрепление материально-технической базы и благоустройство территорий государственных учреждений</t>
  </si>
  <si>
    <t>Увеличение в течение 2022 года расходов на проведение  областного конкурса «Новые имена»;  детских и юношеских Ассамблей искусств; обеспечение участия делегации Саратовской области в детском культурном форуме в г. Москва</t>
  </si>
  <si>
    <t>Увеличение в течение 2022 года расходов на: укрепление материально-технической базы учреждений культуры; разработку проектно-сметной документации муниципальными учреждениями музейного типа, проведение капитального и текущего ремонта, в том числе ГУК «Областная универсальная научная библиотека» техническое оснащение муниципальных учреждений культурно-досугового типа п. Светлый, р.п Пушкино Советского района</t>
  </si>
  <si>
    <t>Увеличение в течение 2022 года расходов на проведение мероприятий на организацию и проведение мероприятий, посвященных государственным праздникам, значимым событиям общества, российской культуры и развитию культурного сотрудничества</t>
  </si>
  <si>
    <t>Увеличение в течение 2022 года расходов на научно-исследовательские работы</t>
  </si>
  <si>
    <t>Увеличение в течение 2022 года расходов на: предоставление субсидии некоммерческой организации на проведение соревнований «Умные города»; предоставление грантов некоммерческим организациям, имеющим в своем составе профессиональные спортивные команды на обеспечение участия спортсменов области в соревнованиях различного уровня</t>
  </si>
  <si>
    <t>Увеличение в течение 2022 года расходов на: строительство крытых ледовых арен  (ледовых дворцов);предоставление субсидии некоммерческой организации ПОУ «Саратовский АСК им. Ю.А. Гагарина ДОСААФ России»; создание «умных» площадок в рамках регионального проекта «Бизнес-спринт (Я выбираю спорт)»</t>
  </si>
  <si>
    <t xml:space="preserve">Перенос срока исполнения соглашения по строительству крытой ледовой арены в г. Энгельсена декабрь 2023 года; оплата работ «по факту» на основании актов выполненных работ </t>
  </si>
  <si>
    <t>Уменьшение в течение 2022 года расходов на финансовую поддержку безработных граждан при переезде и переселении в другую местность для трудоустройства под фактическую численность участников мероприятий (ниже прогнозной)</t>
  </si>
  <si>
    <t>Уменьшение в течение 2022 года расходов  в рамках проведения конкурсов в соответствии с Соглашением между Правительством области, Федерацией профсоюзных организаций области и Союзом товаропроизводителей и работодателей области в связи со снижением численности участников мероприятий</t>
  </si>
  <si>
    <t>Увеличение в течение 2022 года расходов на формирование и обеспечение функционирования информационно-технологической инфраструктуры областных государственных учреждений</t>
  </si>
  <si>
    <t xml:space="preserve">Увеличение в течение 2022 года расходов в связи с повышением минимального размера оплаты труда работникам государственных бюджетных учреждений в сфере сельского хозяйства и ветеринарии и реализацией мероприятий при осуществлением деятельности по обращению с животными без владельцев </t>
  </si>
  <si>
    <t>Уменьшение в течение 2022 года расходов обусловлено  экономией, сложившейся по итогам реализации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</si>
  <si>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Увеличение бюджетных ассигнований за счет собственных доходов и  дотации на  предоставление социальной выплаты на приобретение жилого помещения в собственность, удостоверяемой именным свидетельством</t>
  </si>
  <si>
    <t xml:space="preserve">Увеличение бюджетных ассигнований на  мероприятия по обеспечению жилыми помещениями отдельных категорий граждан (участникам строительства многоквартирных домов, которые признаны пострадавшими от действий (бездействия) строительной организации, многодетных семей) </t>
  </si>
  <si>
    <t>Увеличение бюджетных ассигнований на приобретение нежилого здания для ГУПП «Институт Саратовгражданпроект» Саратовской области</t>
  </si>
  <si>
    <t>Уменьшение бюджетных ассигнований на  мероприятия по обеспечению жилыми помещениями  отдельных категорий граждан, установленных Федеральным законом от 12 января 1995 года № 5-ФЗ «О ветеранах», в соответствии с Указом Президента РФ от 7 мая 2008 года № 714 «Об обеспечении жильем ветеранов Великой Отечественной войны 1941-1945 годов»,  Федеральным законом от 24 ноября 1995 года  № 181-ФЗ «О социальной защите инвалидов в РФ» (за счет средств  федерального бюджета)</t>
  </si>
  <si>
    <t>Увеличение бюджетных ассигнований в связи с дополнительной потребностью в средствах на формирование и обеспечение функционирования информационно-технологической инфраструктуры органов власти области, развитие и обеспечение функционирования информационно-аналитической системы Ситуационного центра Губернатора Саратовской области</t>
  </si>
  <si>
    <t>Увеличение бюджетных ассигнований на проектно-изыскательские работы по определению границ зон затопления и подтопления, кроме того дополнительно предусмотрены бюджетные ассигнования на берегоукрепление участка Волгоградского водохранилища от ул. Малыковская до ул. Комсомольская г. Вольска и на берегоукрепление Волгоградского водохранилища на участке от первого причала до солярия «Затон»</t>
  </si>
  <si>
    <t>Увеличение бюджетных ассигнований на организацию и проведение опросов общественного мнения для оценки уровня коррупции, выявления недостатков в областном законодательстве, способствующих совершению коррупционных правонарушений, выявления коррупционных сфер деятельности</t>
  </si>
  <si>
    <t>Выделение бюджетных ассигнований на обеспечение участковых пунктов полиции оргтехникой, увеличен размер субвенций органам местного самоуправления на создание и организацию деятельности комиссий по делам несовершеннолетних и защите их прав и на  обеспечению деятельности административных комиссий в связи с увеличением МРОТ</t>
  </si>
  <si>
    <t>Выделение бюджетных ассигнований на научно-методическое обеспечение системы профилактики безнадзорности и правонарушений несовершеннолетних в Саратовской области</t>
  </si>
  <si>
    <t>Увеличение бюджетных  ассигнований на создание учебно-методического центра военно-патриотического воспитания молодежи «Авангард»  (оснащение мебелью, учебным оборудованием, мягким инвентарем и т.д.)</t>
  </si>
  <si>
    <t>Увеличение бюджетных ассигнований  на улучшение жилищных условий граждан, проживающих на сельских территориях (предоставление гражданам социальных выплат на строительство (приобретение) жилья)</t>
  </si>
  <si>
    <t>Уменьшение бюджетных ассигнований в связи с сокращением количества участников программы</t>
  </si>
  <si>
    <t>Уменьшение бюджетных ассигнований  под фактическую численность участников мероприятий (ниже прогнозной) и фактический период участия в мероприятиях  (меньше расчетного)</t>
  </si>
  <si>
    <t xml:space="preserve">Оплата работ по строительству корпуса для ГАУ СО «СОЦ «Пугачевский» для граждан пожилого возраста и инвалидов» Саратовской области» «по факту» на основании актов выполненных работ </t>
  </si>
  <si>
    <t>Экономия, сложившаяся по результатам проведения закупочных процедур на закупку оборудования для обеспечения работы горячей линии для несовершеннолетних («Телефон доверия»)</t>
  </si>
  <si>
    <t xml:space="preserve">Экономия, сложившаяся по результатам проведения закупочных процедур </t>
  </si>
  <si>
    <t>Увеличение расходов на обеспечение деятельности подведомственной сети</t>
  </si>
  <si>
    <t>Снижение потребности, экономия, сложившаяся по результатам проведения закупочных процедур</t>
  </si>
  <si>
    <t>Экономия по расходам на обслуживание государственного внутреннего долга области в связи с оптимизацией долгового портфеля. Увеличение размера резервного фонда Правительства Саратовской областив целях финансового обеспечения непредвиденных расходов. Дополнительная финансовая поддержка муниципальным образованиям области в форме дотаций на: поддержку мер по обеспечению сбалансированности местных бюджетов,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на частичную компенсацию расходов, связанных с выплатой заработной платы, финансовое обеспечение которой осуществляется за счет средств местных бюджетов, на обеспечение сохранения достигнутых показателей повышения оплаты труда отдельных категорий работников бюджетной сферы (в части повышения оплаты труда отдельным категориям работников бюджетной сферы с 1 сентября 2022 года), в форме иных межбюджетных трансфертов на обеспечение надлежащего осуществления полномочий по решению вопросов местного значения. За счет средств федерального бюджета предоставлены дотации, связанные с особым режимом безопасного функционирования закрытых административно-территориальных образований</t>
  </si>
  <si>
    <t>Увеличение расходов на официальное опубликование правовых актов органов государственной власти области и иной официальной информации; поддержку печатных СМИ, учрежденных органами местного самоуправления;  освещение социально значимых тем в региональных СМИ;   издание книги к 350-летию со дня рождения Петра I; организацию и проведение церемонии награждения победителя областного конкурса «Лучший руководитель районного СМИ»; модернизацию информационно-технологической инфраструктуры министерства  в целях соблюдения мер информационной безопасности, защиты информации</t>
  </si>
  <si>
    <t>Докапитализация регионального фонда развития промышленности Саратовской области,  возмещение части затрат промышленных предприятий, связанных с приобретением нового оборудования</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</si>
  <si>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РФ; увеличение расходов на оснащение государственных и муниципальных образовательных организаций государственными символами РФ</t>
  </si>
  <si>
    <t xml:space="preserve">Увеличение бюджетных ассигнований в связи с поступлением средств от государственной корпорации - Фонда содействия реформированию жилищно-коммунального хозяйства на переселение граждан из аварийного жилья </t>
  </si>
  <si>
    <t>Увеличение в течение 2022 года расходов  на: повышение оплаты труда, в связи с изменением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предоставление субсидий негосударственным поставщикам социальных услуг Саратовской области в связи с увеличением количества организаций, оказывающих социальные услуги гражданам в полустационарной форме социального обслуживания</t>
  </si>
  <si>
    <t>Увеличение в течение 2022 года расходов на: повышение оплаты труда, в связи с изменением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обеспечение функционирования  «Центр циркового искусства «Цирк Арт-Алле», принятого на областной уровень</t>
  </si>
  <si>
    <t>Увеличение в течение 2022 года расходов на: повышение оплаты труда, в связи с изменением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t>
  </si>
  <si>
    <t>Увеличение в течение 2022 года расходов на: повышение оплаты труда, в связи с изменением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укрепление материально-технической базы муниципальных дошкольных образовательных организаций;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</si>
  <si>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Увеличение в течение 2022 года расходов на: повышение оплаты труда, в связи с изменением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реконструкцию, капитальный ремонт объектов недвижимости, перепрофилируемых под использование в общеобразовательных целях, а также строительство новых объектов в составе создаваемого имущественного комплекса; проведение капитального и текущего ремонта муниципальных и государственных образовательных организаций; укрепление материально-технической базы муниципальных и государственных образовательных организаций; создание новых мест в общеобразовательных организациях (в том числе в рамках федерального проекта «Современная школа»  национального проекта «Образование»); создание новых мест в общеобразовательных организациях в связи с ростом числа обучающихся, вызванным демографическим фактором (в том числе в рамках национального проекта «Образование»); создание условий для осуществления присмотра и ухода за детьми в группах продленного дня </t>
  </si>
  <si>
    <t>Увеличение в течение 2022 года расходов на: повышение оплаты труда, в связи с изменением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оснащение и укрепление материально-технической базы подведомственных профессиональных образовательных организаций;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Увеличение  объема межбюджетных трансфертов, предоставляемых бюджету Саратовской области из федерального бюджета, в том числе на 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</si>
  <si>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Увеличение бюджетных ассигнований на реализацию мероприятий, направленных на устранение дефицита территориальной программы государственных гарантий оказания бесплатной медицинской помощи,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за счет средств резервного фонда Правительства РФ, межбюджетных трансфертов, предоставленных бюджету Саратовской области из федерального бюджета  и средств областного бюджета, повышение оплаты труда, в связи с изменением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Кроме того, в течение 2022 года увеличены бюджетные ассигнования на строительство  поликлиники в мкр.Звезда (1 и 2 этапы) и Областного клинического онкологического диспансера</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</si>
</sst>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0000"/>
    <numFmt numFmtId="165" formatCode="0.0"/>
    <numFmt numFmtId="166" formatCode="000"/>
    <numFmt numFmtId="167" formatCode="#,##0.0"/>
    <numFmt numFmtId="168" formatCode="#,##0.0_ ;[Red]\-#,##0.0\ "/>
    <numFmt numFmtId="169" formatCode="0.0%"/>
  </numFmts>
  <fonts count="24" x14ac:knownFonts="1">
    <font>
      <sz val="11"/>
      <color theme="1"/>
      <name val="Calibri"/>
      <family val="2"/>
      <charset val="204"/>
      <scheme val="minor"/>
    </font>
    <font>
      <sz val="10"/>
      <name val="Arial"/>
      <family val="2"/>
      <charset val="204"/>
    </font>
    <font>
      <sz val="11"/>
      <name val="PT Astra Serif"/>
      <family val="1"/>
      <charset val="204"/>
    </font>
    <font>
      <sz val="11"/>
      <color rgb="FFFF0000"/>
      <name val="PT Astra Serif"/>
      <family val="1"/>
      <charset val="204"/>
    </font>
    <font>
      <sz val="11"/>
      <color theme="1"/>
      <name val="PT Astra Serif"/>
      <family val="1"/>
      <charset val="204"/>
    </font>
    <font>
      <b/>
      <sz val="11"/>
      <name val="PT Astra Serif"/>
      <family val="1"/>
      <charset val="204"/>
    </font>
    <font>
      <b/>
      <sz val="14"/>
      <color theme="1"/>
      <name val="PT Astra Serif"/>
      <family val="1"/>
      <charset val="204"/>
    </font>
    <font>
      <b/>
      <sz val="14"/>
      <name val="PT Astra Serif"/>
      <family val="1"/>
      <charset val="204"/>
    </font>
    <font>
      <sz val="11"/>
      <color theme="1"/>
      <name val="Calibri"/>
      <family val="2"/>
      <charset val="204"/>
      <scheme val="minor"/>
    </font>
    <font>
      <b/>
      <sz val="16"/>
      <name val="PT Astra Serif"/>
      <family val="1"/>
      <charset val="204"/>
    </font>
    <font>
      <sz val="10"/>
      <color indexed="9"/>
      <name val="PT Astra Serif"/>
      <family val="1"/>
      <charset val="204"/>
    </font>
    <font>
      <sz val="10"/>
      <name val="PT Astra Serif"/>
      <family val="1"/>
      <charset val="204"/>
    </font>
    <font>
      <b/>
      <sz val="12"/>
      <name val="PT Astra Serif"/>
      <family val="1"/>
      <charset val="204"/>
    </font>
    <font>
      <sz val="12"/>
      <name val="PT Astra Serif"/>
      <family val="1"/>
      <charset val="204"/>
    </font>
    <font>
      <sz val="14"/>
      <name val="PT Astra Serif"/>
      <family val="1"/>
      <charset val="204"/>
    </font>
    <font>
      <sz val="12"/>
      <color theme="1"/>
      <name val="Times New Roman"/>
      <family val="2"/>
      <charset val="204"/>
    </font>
    <font>
      <b/>
      <sz val="12"/>
      <color theme="1"/>
      <name val="PT Astra Serif"/>
      <family val="1"/>
      <charset val="204"/>
    </font>
    <font>
      <b/>
      <sz val="12"/>
      <color theme="0"/>
      <name val="PT Astra Serif"/>
      <family val="1"/>
      <charset val="204"/>
    </font>
    <font>
      <b/>
      <sz val="10"/>
      <name val="PT Astra Serif"/>
      <family val="1"/>
      <charset val="204"/>
    </font>
    <font>
      <b/>
      <sz val="12"/>
      <color rgb="FFFF0000"/>
      <name val="PT Astra Serif"/>
      <family val="1"/>
      <charset val="204"/>
    </font>
    <font>
      <b/>
      <sz val="12"/>
      <color indexed="10"/>
      <name val="PT Astra Serif"/>
      <family val="1"/>
      <charset val="204"/>
    </font>
    <font>
      <b/>
      <sz val="10"/>
      <color rgb="FFFF0000"/>
      <name val="PT Astra Serif"/>
      <family val="1"/>
      <charset val="204"/>
    </font>
    <font>
      <sz val="12"/>
      <color rgb="FFFF0000"/>
      <name val="PT Astra Serif"/>
      <family val="1"/>
      <charset val="204"/>
    </font>
    <font>
      <sz val="10"/>
      <color rgb="FFFF0000"/>
      <name val="PT Astra Serif"/>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 fillId="0" borderId="0"/>
    <xf numFmtId="0" fontId="1" fillId="0" borderId="0"/>
    <xf numFmtId="0" fontId="15" fillId="0" borderId="0"/>
    <xf numFmtId="0" fontId="8" fillId="0" borderId="0"/>
    <xf numFmtId="0" fontId="8" fillId="0" borderId="0"/>
  </cellStyleXfs>
  <cellXfs count="211">
    <xf numFmtId="0" fontId="0" fillId="0" borderId="0" xfId="0"/>
    <xf numFmtId="0" fontId="3" fillId="0" borderId="0" xfId="0" applyFont="1" applyAlignment="1"/>
    <xf numFmtId="0" fontId="3" fillId="0" borderId="0" xfId="0" applyFont="1"/>
    <xf numFmtId="0" fontId="4" fillId="0" borderId="0" xfId="0" applyFont="1" applyAlignment="1">
      <alignment wrapText="1"/>
    </xf>
    <xf numFmtId="0" fontId="4" fillId="0" borderId="0" xfId="0" applyFont="1"/>
    <xf numFmtId="0" fontId="2" fillId="0" borderId="0" xfId="0" applyFont="1" applyAlignment="1">
      <alignment wrapText="1"/>
    </xf>
    <xf numFmtId="0" fontId="2" fillId="0" borderId="0" xfId="0" applyFont="1"/>
    <xf numFmtId="0" fontId="5" fillId="0" borderId="1" xfId="0" applyFont="1" applyBorder="1" applyAlignment="1">
      <alignment horizontal="center" vertical="center" wrapText="1"/>
    </xf>
    <xf numFmtId="0" fontId="2" fillId="0" borderId="0" xfId="0" applyFont="1" applyFill="1" applyAlignment="1">
      <alignment wrapText="1"/>
    </xf>
    <xf numFmtId="0" fontId="2" fillId="0" borderId="0" xfId="0" applyFont="1" applyFill="1"/>
    <xf numFmtId="0" fontId="4" fillId="0" borderId="0" xfId="0" applyFont="1" applyFill="1" applyAlignment="1">
      <alignment wrapText="1"/>
    </xf>
    <xf numFmtId="0" fontId="4" fillId="0" borderId="0" xfId="0" applyFont="1" applyFill="1"/>
    <xf numFmtId="0" fontId="2" fillId="0" borderId="0" xfId="0" applyFont="1" applyAlignment="1">
      <alignment horizontal="center"/>
    </xf>
    <xf numFmtId="0" fontId="3" fillId="0" borderId="0" xfId="0" applyFont="1" applyAlignment="1">
      <alignment wrapText="1"/>
    </xf>
    <xf numFmtId="49" fontId="2" fillId="3" borderId="0" xfId="0" applyNumberFormat="1" applyFont="1" applyFill="1" applyAlignment="1">
      <alignment horizontal="center" vertical="top"/>
    </xf>
    <xf numFmtId="0" fontId="2" fillId="0" borderId="1" xfId="0" applyFont="1" applyBorder="1" applyAlignment="1">
      <alignment horizontal="center" vertical="center"/>
    </xf>
    <xf numFmtId="165"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165" fontId="2" fillId="0" borderId="1" xfId="0" applyNumberFormat="1" applyFont="1" applyBorder="1" applyAlignment="1">
      <alignment horizontal="center" vertical="center" wrapText="1"/>
    </xf>
    <xf numFmtId="165" fontId="2" fillId="0"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165" fontId="2" fillId="2" borderId="1"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65" fontId="2" fillId="0" borderId="4"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 xfId="0" applyFont="1" applyFill="1" applyBorder="1" applyAlignment="1">
      <alignment horizontal="left" vertical="center" wrapText="1"/>
    </xf>
    <xf numFmtId="0" fontId="2" fillId="0" borderId="2" xfId="0" applyFont="1" applyBorder="1" applyAlignment="1">
      <alignment horizontal="left" vertical="center" wrapText="1"/>
    </xf>
    <xf numFmtId="166" fontId="2" fillId="2" borderId="2" xfId="1" applyNumberFormat="1" applyFont="1" applyFill="1" applyBorder="1" applyAlignment="1" applyProtection="1">
      <alignment vertical="center" wrapText="1"/>
      <protection hidden="1"/>
    </xf>
    <xf numFmtId="166" fontId="2" fillId="0" borderId="2" xfId="1" applyNumberFormat="1" applyFont="1" applyFill="1" applyBorder="1" applyAlignment="1" applyProtection="1">
      <alignment horizontal="left" vertical="center" wrapText="1"/>
      <protection hidden="1"/>
    </xf>
    <xf numFmtId="166" fontId="2" fillId="0" borderId="1" xfId="1" applyNumberFormat="1" applyFont="1" applyFill="1" applyBorder="1" applyAlignment="1" applyProtection="1">
      <alignment vertical="center" wrapText="1"/>
      <protection hidden="1"/>
    </xf>
    <xf numFmtId="0" fontId="2" fillId="0" borderId="1" xfId="0" applyFont="1" applyFill="1" applyBorder="1" applyAlignment="1">
      <alignment vertical="center" wrapText="1"/>
    </xf>
    <xf numFmtId="0" fontId="2" fillId="0" borderId="4" xfId="0" applyFont="1" applyFill="1" applyBorder="1" applyAlignment="1">
      <alignment horizontal="left" vertical="center" wrapText="1"/>
    </xf>
    <xf numFmtId="0" fontId="2" fillId="2" borderId="1" xfId="0" applyFont="1" applyFill="1" applyBorder="1" applyAlignment="1">
      <alignment vertical="center" wrapText="1"/>
    </xf>
    <xf numFmtId="164" fontId="5" fillId="4" borderId="2" xfId="2" applyNumberFormat="1" applyFont="1" applyFill="1" applyBorder="1" applyAlignment="1" applyProtection="1">
      <alignment horizontal="center" vertical="center" wrapText="1"/>
      <protection hidden="1"/>
    </xf>
    <xf numFmtId="164" fontId="5" fillId="4" borderId="2" xfId="2" applyNumberFormat="1" applyFont="1" applyFill="1" applyBorder="1" applyAlignment="1" applyProtection="1">
      <alignment vertical="center" wrapText="1"/>
      <protection hidden="1"/>
    </xf>
    <xf numFmtId="0" fontId="5" fillId="4" borderId="1" xfId="0" applyFont="1" applyFill="1" applyBorder="1" applyAlignment="1">
      <alignment horizontal="left" vertical="center" wrapText="1"/>
    </xf>
    <xf numFmtId="165" fontId="5" fillId="4" borderId="1" xfId="0" applyNumberFormat="1" applyFont="1" applyFill="1" applyBorder="1" applyAlignment="1">
      <alignment horizontal="center" vertical="center"/>
    </xf>
    <xf numFmtId="3" fontId="2" fillId="0" borderId="1" xfId="0" applyNumberFormat="1" applyFont="1" applyBorder="1" applyAlignment="1">
      <alignment horizontal="center" vertical="center"/>
    </xf>
    <xf numFmtId="167"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xf>
    <xf numFmtId="3" fontId="5" fillId="4" borderId="1" xfId="0" applyNumberFormat="1" applyFont="1" applyFill="1" applyBorder="1" applyAlignment="1">
      <alignment horizontal="center" vertical="center"/>
    </xf>
    <xf numFmtId="167"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167" fontId="2" fillId="0" borderId="1" xfId="0" applyNumberFormat="1" applyFont="1" applyFill="1" applyBorder="1" applyAlignment="1">
      <alignment horizontal="center" vertical="center"/>
    </xf>
    <xf numFmtId="167" fontId="2" fillId="2"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7" fontId="2" fillId="0" borderId="1"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167"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166" fontId="5" fillId="4" borderId="1" xfId="1" applyNumberFormat="1" applyFont="1" applyFill="1" applyBorder="1" applyAlignment="1" applyProtection="1">
      <alignment horizontal="center" vertical="center" wrapText="1"/>
      <protection hidden="1"/>
    </xf>
    <xf numFmtId="166" fontId="5" fillId="4" borderId="1" xfId="1" applyNumberFormat="1" applyFont="1" applyFill="1" applyBorder="1" applyAlignment="1" applyProtection="1">
      <alignment vertical="center" wrapText="1"/>
      <protection hidden="1"/>
    </xf>
    <xf numFmtId="164" fontId="5" fillId="4" borderId="1" xfId="2" applyNumberFormat="1" applyFont="1" applyFill="1" applyBorder="1" applyAlignment="1" applyProtection="1">
      <alignment horizontal="center" vertical="center" wrapText="1"/>
      <protection hidden="1"/>
    </xf>
    <xf numFmtId="164" fontId="5" fillId="4" borderId="1" xfId="2" applyNumberFormat="1" applyFont="1" applyFill="1" applyBorder="1" applyAlignment="1" applyProtection="1">
      <alignment vertical="center" wrapText="1"/>
      <protection hidden="1"/>
    </xf>
    <xf numFmtId="0"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167" fontId="5" fillId="4" borderId="1" xfId="0" applyNumberFormat="1" applyFont="1" applyFill="1" applyBorder="1" applyAlignment="1">
      <alignment horizontal="center" vertical="center" wrapText="1"/>
    </xf>
    <xf numFmtId="166" fontId="5" fillId="4" borderId="2" xfId="1" applyNumberFormat="1" applyFont="1" applyFill="1" applyBorder="1" applyAlignment="1" applyProtection="1">
      <alignment horizontal="center" vertical="center" wrapText="1"/>
      <protection hidden="1"/>
    </xf>
    <xf numFmtId="166" fontId="5" fillId="4" borderId="2" xfId="1" applyNumberFormat="1" applyFont="1" applyFill="1" applyBorder="1" applyAlignment="1" applyProtection="1">
      <alignment vertical="center" wrapText="1"/>
      <protection hidden="1"/>
    </xf>
    <xf numFmtId="0" fontId="5" fillId="4" borderId="2" xfId="0" applyFont="1" applyFill="1" applyBorder="1" applyAlignment="1">
      <alignment horizontal="left" vertical="center" wrapText="1"/>
    </xf>
    <xf numFmtId="165" fontId="5" fillId="4" borderId="2" xfId="0" applyNumberFormat="1" applyFont="1" applyFill="1" applyBorder="1" applyAlignment="1">
      <alignment horizontal="center" vertical="center" wrapText="1"/>
    </xf>
    <xf numFmtId="167" fontId="2" fillId="0" borderId="4" xfId="0" applyNumberFormat="1" applyFont="1" applyFill="1" applyBorder="1" applyAlignment="1">
      <alignment horizontal="center" vertical="center" wrapText="1"/>
    </xf>
    <xf numFmtId="167" fontId="2" fillId="2" borderId="1" xfId="0" applyNumberFormat="1" applyFont="1" applyFill="1" applyBorder="1" applyAlignment="1">
      <alignment horizontal="center" vertical="center" wrapText="1"/>
    </xf>
    <xf numFmtId="0" fontId="10" fillId="0" borderId="0" xfId="2" applyFont="1" applyFill="1"/>
    <xf numFmtId="0" fontId="11" fillId="0" borderId="0" xfId="2" applyFont="1" applyFill="1"/>
    <xf numFmtId="0" fontId="12" fillId="0" borderId="0" xfId="2" applyFont="1" applyFill="1" applyAlignment="1">
      <alignment horizontal="left"/>
    </xf>
    <xf numFmtId="0" fontId="13" fillId="0" borderId="0" xfId="2" applyFont="1" applyFill="1" applyBorder="1"/>
    <xf numFmtId="167" fontId="13" fillId="0" borderId="0" xfId="2" applyNumberFormat="1" applyFont="1" applyFill="1" applyBorder="1" applyAlignment="1">
      <alignment horizontal="right"/>
    </xf>
    <xf numFmtId="0" fontId="11" fillId="0" borderId="0" xfId="2" applyFont="1" applyFill="1" applyAlignment="1">
      <alignment horizontal="center" vertical="center" wrapText="1"/>
    </xf>
    <xf numFmtId="0" fontId="12" fillId="4" borderId="1" xfId="3" applyFont="1" applyFill="1" applyBorder="1" applyAlignment="1">
      <alignment horizontal="center" vertical="center" wrapText="1"/>
    </xf>
    <xf numFmtId="0" fontId="12" fillId="4" borderId="4" xfId="3" applyFont="1" applyFill="1" applyBorder="1" applyAlignment="1">
      <alignment horizontal="center" vertical="center" wrapText="1"/>
    </xf>
    <xf numFmtId="0" fontId="16" fillId="4" borderId="1" xfId="3" applyFont="1" applyFill="1" applyBorder="1" applyAlignment="1">
      <alignment horizontal="center" vertical="center" wrapText="1"/>
    </xf>
    <xf numFmtId="0" fontId="17" fillId="0" borderId="0" xfId="2" applyFont="1" applyFill="1" applyAlignment="1">
      <alignment vertical="top" wrapText="1"/>
    </xf>
    <xf numFmtId="0" fontId="18" fillId="0" borderId="1" xfId="2" applyFont="1" applyFill="1" applyBorder="1" applyAlignment="1">
      <alignment horizontal="center" vertical="center"/>
    </xf>
    <xf numFmtId="164" fontId="12" fillId="5" borderId="1" xfId="2" applyNumberFormat="1" applyFont="1" applyFill="1" applyBorder="1" applyAlignment="1" applyProtection="1">
      <alignment horizontal="center" vertical="center"/>
      <protection hidden="1"/>
    </xf>
    <xf numFmtId="164" fontId="19" fillId="5" borderId="1" xfId="2" applyNumberFormat="1" applyFont="1" applyFill="1" applyBorder="1" applyAlignment="1" applyProtection="1">
      <alignment vertical="center" wrapText="1"/>
      <protection hidden="1"/>
    </xf>
    <xf numFmtId="0" fontId="21" fillId="0" borderId="0" xfId="2" applyFont="1" applyFill="1"/>
    <xf numFmtId="164" fontId="13" fillId="2" borderId="1" xfId="2" applyNumberFormat="1" applyFont="1" applyFill="1" applyBorder="1" applyAlignment="1" applyProtection="1">
      <alignment horizontal="center" vertical="center"/>
      <protection hidden="1"/>
    </xf>
    <xf numFmtId="164" fontId="13" fillId="2" borderId="1" xfId="2" applyNumberFormat="1" applyFont="1" applyFill="1" applyBorder="1" applyAlignment="1" applyProtection="1">
      <alignment horizontal="left" vertical="center" wrapText="1"/>
      <protection hidden="1"/>
    </xf>
    <xf numFmtId="0" fontId="23" fillId="0" borderId="0" xfId="2" applyFont="1" applyFill="1"/>
    <xf numFmtId="168" fontId="13" fillId="0" borderId="1" xfId="2" applyNumberFormat="1" applyFont="1" applyFill="1" applyBorder="1" applyAlignment="1">
      <alignment horizontal="right" vertical="center"/>
    </xf>
    <xf numFmtId="0" fontId="19" fillId="5" borderId="1" xfId="2" applyNumberFormat="1" applyFont="1" applyFill="1" applyBorder="1" applyAlignment="1" applyProtection="1">
      <alignment vertical="center" wrapText="1"/>
      <protection hidden="1"/>
    </xf>
    <xf numFmtId="164" fontId="12" fillId="5" borderId="1" xfId="2" applyNumberFormat="1" applyFont="1" applyFill="1" applyBorder="1" applyAlignment="1" applyProtection="1">
      <alignment horizontal="center" vertical="center" wrapText="1"/>
      <protection hidden="1"/>
    </xf>
    <xf numFmtId="164" fontId="12" fillId="5" borderId="1" xfId="2" applyNumberFormat="1" applyFont="1" applyFill="1" applyBorder="1" applyAlignment="1" applyProtection="1">
      <alignment vertical="center" wrapText="1"/>
      <protection hidden="1"/>
    </xf>
    <xf numFmtId="0" fontId="12" fillId="5" borderId="1" xfId="2" applyNumberFormat="1" applyFont="1" applyFill="1" applyBorder="1" applyAlignment="1" applyProtection="1">
      <alignment vertical="center" wrapText="1"/>
      <protection hidden="1"/>
    </xf>
    <xf numFmtId="168" fontId="23" fillId="0" borderId="0" xfId="2" applyNumberFormat="1" applyFont="1" applyFill="1"/>
    <xf numFmtId="164" fontId="12" fillId="0" borderId="1" xfId="2" applyNumberFormat="1" applyFont="1" applyFill="1" applyBorder="1" applyAlignment="1" applyProtection="1">
      <alignment horizontal="center" vertical="center"/>
      <protection hidden="1"/>
    </xf>
    <xf numFmtId="164" fontId="12" fillId="0" borderId="1" xfId="2" applyNumberFormat="1" applyFont="1" applyFill="1" applyBorder="1" applyAlignment="1" applyProtection="1">
      <alignment vertical="center" wrapText="1"/>
      <protection hidden="1"/>
    </xf>
    <xf numFmtId="0" fontId="18" fillId="0" borderId="0" xfId="2" applyFont="1" applyFill="1"/>
    <xf numFmtId="0" fontId="18" fillId="0" borderId="1" xfId="2" applyFont="1" applyFill="1" applyBorder="1" applyAlignment="1">
      <alignment vertical="center"/>
    </xf>
    <xf numFmtId="164" fontId="12" fillId="0" borderId="1" xfId="2" applyNumberFormat="1" applyFont="1" applyFill="1" applyBorder="1" applyAlignment="1" applyProtection="1">
      <alignment horizontal="left" vertical="center" wrapText="1"/>
      <protection hidden="1"/>
    </xf>
    <xf numFmtId="0" fontId="13" fillId="0" borderId="0" xfId="2" applyFont="1" applyFill="1"/>
    <xf numFmtId="167" fontId="12" fillId="0" borderId="0" xfId="2" applyNumberFormat="1" applyFont="1" applyFill="1"/>
    <xf numFmtId="167" fontId="11" fillId="0" borderId="0" xfId="2" applyNumberFormat="1" applyFont="1" applyFill="1" applyAlignment="1">
      <alignment horizontal="right"/>
    </xf>
    <xf numFmtId="167" fontId="12" fillId="0" borderId="0" xfId="2" applyNumberFormat="1" applyFont="1" applyFill="1" applyAlignment="1">
      <alignment horizontal="right"/>
    </xf>
    <xf numFmtId="167" fontId="11" fillId="0" borderId="0" xfId="2" applyNumberFormat="1" applyFont="1" applyFill="1"/>
    <xf numFmtId="0" fontId="16" fillId="0" borderId="0" xfId="3" applyFont="1" applyProtection="1">
      <protection locked="0"/>
    </xf>
    <xf numFmtId="167" fontId="19" fillId="5" borderId="1" xfId="2" applyNumberFormat="1" applyFont="1" applyFill="1" applyBorder="1" applyAlignment="1">
      <alignment horizontal="justify" vertical="center"/>
    </xf>
    <xf numFmtId="168" fontId="19" fillId="5" borderId="1" xfId="2" applyNumberFormat="1" applyFont="1" applyFill="1" applyBorder="1" applyAlignment="1">
      <alignment horizontal="justify" vertical="center"/>
    </xf>
    <xf numFmtId="167" fontId="22" fillId="2" borderId="1" xfId="2" applyNumberFormat="1" applyFont="1" applyFill="1" applyBorder="1" applyAlignment="1">
      <alignment horizontal="justify" vertical="center"/>
    </xf>
    <xf numFmtId="168" fontId="22" fillId="2" borderId="1" xfId="2" applyNumberFormat="1" applyFont="1" applyFill="1" applyBorder="1" applyAlignment="1">
      <alignment horizontal="justify" vertical="center"/>
    </xf>
    <xf numFmtId="167" fontId="13" fillId="2" borderId="1" xfId="2" applyNumberFormat="1" applyFont="1" applyFill="1" applyBorder="1" applyAlignment="1">
      <alignment horizontal="justify" vertical="center" wrapText="1"/>
    </xf>
    <xf numFmtId="167" fontId="13" fillId="0" borderId="1" xfId="2" applyNumberFormat="1" applyFont="1" applyFill="1" applyBorder="1" applyAlignment="1">
      <alignment horizontal="justify" vertical="center" wrapText="1"/>
    </xf>
    <xf numFmtId="167" fontId="13" fillId="2" borderId="1" xfId="2" applyNumberFormat="1" applyFont="1" applyFill="1" applyBorder="1" applyAlignment="1">
      <alignment horizontal="justify" vertical="center"/>
    </xf>
    <xf numFmtId="168" fontId="13" fillId="2" borderId="1" xfId="2" applyNumberFormat="1" applyFont="1" applyFill="1" applyBorder="1" applyAlignment="1">
      <alignment horizontal="justify" vertical="center"/>
    </xf>
    <xf numFmtId="168" fontId="22" fillId="5" borderId="1" xfId="2" applyNumberFormat="1" applyFont="1" applyFill="1" applyBorder="1" applyAlignment="1">
      <alignment horizontal="justify" vertical="center"/>
    </xf>
    <xf numFmtId="167" fontId="19" fillId="0" borderId="1" xfId="2" applyNumberFormat="1" applyFont="1" applyFill="1" applyBorder="1" applyAlignment="1">
      <alignment horizontal="justify" vertical="center"/>
    </xf>
    <xf numFmtId="168" fontId="19" fillId="0" borderId="1" xfId="2" applyNumberFormat="1" applyFont="1" applyFill="1" applyBorder="1" applyAlignment="1">
      <alignment horizontal="justify" vertical="center"/>
    </xf>
    <xf numFmtId="167" fontId="12" fillId="5" borderId="1" xfId="2" applyNumberFormat="1" applyFont="1" applyFill="1" applyBorder="1" applyAlignment="1">
      <alignment horizontal="right" vertical="center"/>
    </xf>
    <xf numFmtId="169" fontId="12" fillId="5" borderId="1" xfId="2" applyNumberFormat="1" applyFont="1" applyFill="1" applyBorder="1" applyAlignment="1">
      <alignment horizontal="right" vertical="center"/>
    </xf>
    <xf numFmtId="169" fontId="13" fillId="0" borderId="1" xfId="2" applyNumberFormat="1" applyFont="1" applyFill="1" applyBorder="1" applyAlignment="1">
      <alignment horizontal="right" vertical="center"/>
    </xf>
    <xf numFmtId="168" fontId="12" fillId="5" borderId="1" xfId="2" applyNumberFormat="1" applyFont="1" applyFill="1" applyBorder="1" applyAlignment="1">
      <alignment horizontal="right" vertical="center"/>
    </xf>
    <xf numFmtId="167" fontId="13" fillId="2" borderId="1" xfId="2" applyNumberFormat="1" applyFont="1" applyFill="1" applyBorder="1" applyAlignment="1" applyProtection="1">
      <alignment horizontal="right" vertical="center"/>
      <protection hidden="1"/>
    </xf>
    <xf numFmtId="167" fontId="12" fillId="0" borderId="1" xfId="2" applyNumberFormat="1" applyFont="1" applyFill="1" applyBorder="1" applyAlignment="1">
      <alignment horizontal="right" vertical="center"/>
    </xf>
    <xf numFmtId="169" fontId="12" fillId="0" borderId="1" xfId="2" applyNumberFormat="1" applyFont="1" applyFill="1" applyBorder="1" applyAlignment="1">
      <alignment horizontal="right" vertical="center"/>
    </xf>
    <xf numFmtId="0" fontId="18" fillId="0" borderId="1" xfId="2" applyFont="1" applyFill="1" applyBorder="1" applyAlignment="1">
      <alignment horizontal="right" vertical="center"/>
    </xf>
    <xf numFmtId="167" fontId="12" fillId="0" borderId="1" xfId="2" applyNumberFormat="1" applyFont="1" applyFill="1" applyBorder="1" applyAlignment="1">
      <alignment vertical="center"/>
    </xf>
    <xf numFmtId="168" fontId="14" fillId="0" borderId="0" xfId="2" applyNumberFormat="1" applyFont="1" applyFill="1" applyBorder="1" applyAlignment="1">
      <alignment horizontal="right"/>
    </xf>
    <xf numFmtId="0" fontId="13" fillId="0" borderId="0" xfId="2" applyFont="1" applyFill="1" applyAlignment="1">
      <alignment horizontal="left" vertical="center" wrapText="1"/>
    </xf>
    <xf numFmtId="0" fontId="12" fillId="0" borderId="0" xfId="2" applyFont="1" applyFill="1" applyAlignment="1">
      <alignment horizontal="left" vertical="center" wrapText="1"/>
    </xf>
    <xf numFmtId="0" fontId="13" fillId="0" borderId="0" xfId="2" applyFont="1" applyFill="1" applyAlignment="1">
      <alignment horizontal="left" vertical="center"/>
    </xf>
    <xf numFmtId="0" fontId="9" fillId="0" borderId="0" xfId="2" applyFont="1" applyFill="1" applyAlignment="1">
      <alignment horizontal="center" wrapText="1"/>
    </xf>
    <xf numFmtId="0" fontId="9" fillId="0" borderId="0" xfId="2" applyFont="1" applyFill="1" applyAlignment="1">
      <alignment horizontal="center"/>
    </xf>
    <xf numFmtId="0" fontId="12" fillId="4" borderId="2" xfId="2" applyFont="1" applyFill="1" applyBorder="1" applyAlignment="1">
      <alignment horizontal="center" vertical="center" wrapText="1"/>
    </xf>
    <xf numFmtId="0" fontId="12" fillId="4" borderId="4" xfId="2" applyFont="1" applyFill="1" applyBorder="1" applyAlignment="1">
      <alignment horizontal="center" vertical="center"/>
    </xf>
    <xf numFmtId="0" fontId="12" fillId="4" borderId="1" xfId="2" applyFont="1" applyFill="1" applyBorder="1" applyAlignment="1">
      <alignment horizontal="center" vertical="center"/>
    </xf>
    <xf numFmtId="0" fontId="12" fillId="4" borderId="6" xfId="2" applyFont="1" applyFill="1" applyBorder="1" applyAlignment="1">
      <alignment horizontal="center" vertical="center" wrapText="1"/>
    </xf>
    <xf numFmtId="0" fontId="12" fillId="4" borderId="9" xfId="2" applyFont="1" applyFill="1" applyBorder="1" applyAlignment="1">
      <alignment horizontal="center" vertical="center" wrapText="1"/>
    </xf>
    <xf numFmtId="0" fontId="16" fillId="4" borderId="7" xfId="3" applyFont="1" applyFill="1" applyBorder="1" applyAlignment="1">
      <alignment horizontal="center" vertical="center" wrapText="1"/>
    </xf>
    <xf numFmtId="0" fontId="16" fillId="4" borderId="8" xfId="3" applyFont="1" applyFill="1" applyBorder="1" applyAlignment="1">
      <alignment horizontal="center" vertical="center" wrapText="1"/>
    </xf>
    <xf numFmtId="0" fontId="12" fillId="4" borderId="1" xfId="2" applyFont="1" applyFill="1" applyBorder="1" applyAlignment="1">
      <alignment horizontal="center" vertical="center" wrapText="1"/>
    </xf>
    <xf numFmtId="0" fontId="16" fillId="4" borderId="1" xfId="4" applyFont="1" applyFill="1" applyBorder="1" applyAlignment="1">
      <alignment horizontal="center" vertical="center" wrapText="1"/>
    </xf>
    <xf numFmtId="0" fontId="16" fillId="4" borderId="1" xfId="3" applyFont="1" applyFill="1" applyBorder="1" applyAlignment="1">
      <alignment horizontal="center" vertical="center" wrapText="1"/>
    </xf>
    <xf numFmtId="0" fontId="7" fillId="0" borderId="0" xfId="0" applyFont="1" applyAlignment="1">
      <alignment horizontal="center" vertical="center"/>
    </xf>
    <xf numFmtId="0" fontId="6" fillId="0" borderId="5" xfId="0" applyFont="1" applyBorder="1" applyAlignment="1">
      <alignment horizontal="center" vertical="top" wrapText="1"/>
    </xf>
    <xf numFmtId="49" fontId="2" fillId="0" borderId="2"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49" fontId="5" fillId="4" borderId="2" xfId="2" applyNumberFormat="1" applyFont="1" applyFill="1" applyBorder="1" applyAlignment="1" applyProtection="1">
      <alignment horizontal="center" vertical="center" wrapText="1"/>
      <protection hidden="1"/>
    </xf>
    <xf numFmtId="49" fontId="5" fillId="4" borderId="3" xfId="2" applyNumberFormat="1" applyFont="1" applyFill="1" applyBorder="1" applyAlignment="1" applyProtection="1">
      <alignment horizontal="center" vertical="center" wrapText="1"/>
      <protection hidden="1"/>
    </xf>
    <xf numFmtId="49" fontId="2"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164" fontId="5" fillId="4" borderId="1" xfId="2" applyNumberFormat="1" applyFont="1" applyFill="1" applyBorder="1" applyAlignment="1" applyProtection="1">
      <alignment horizontal="center" vertical="center" wrapText="1"/>
      <protection hidden="1"/>
    </xf>
    <xf numFmtId="164" fontId="5" fillId="4" borderId="1" xfId="2" applyNumberFormat="1" applyFont="1" applyFill="1" applyBorder="1" applyAlignment="1" applyProtection="1">
      <alignment vertical="center" wrapText="1"/>
      <protection hidden="1"/>
    </xf>
    <xf numFmtId="0" fontId="2" fillId="2" borderId="1" xfId="0" applyFont="1" applyFill="1" applyBorder="1" applyAlignment="1">
      <alignment vertical="center" wrapText="1"/>
    </xf>
    <xf numFmtId="164" fontId="5" fillId="4" borderId="2" xfId="2" applyNumberFormat="1" applyFont="1" applyFill="1" applyBorder="1" applyAlignment="1" applyProtection="1">
      <alignment horizontal="left" vertical="center" wrapText="1"/>
      <protection hidden="1"/>
    </xf>
    <xf numFmtId="164" fontId="5" fillId="4" borderId="4" xfId="2" applyNumberFormat="1" applyFont="1" applyFill="1" applyBorder="1" applyAlignment="1" applyProtection="1">
      <alignment horizontal="left" vertical="center" wrapText="1"/>
      <protection hidden="1"/>
    </xf>
    <xf numFmtId="164" fontId="5" fillId="4" borderId="2" xfId="2" applyNumberFormat="1" applyFont="1" applyFill="1" applyBorder="1" applyAlignment="1" applyProtection="1">
      <alignment horizontal="center" vertical="center" wrapText="1"/>
      <protection hidden="1"/>
    </xf>
    <xf numFmtId="164" fontId="5" fillId="4" borderId="4" xfId="2" applyNumberFormat="1" applyFont="1" applyFill="1" applyBorder="1" applyAlignment="1" applyProtection="1">
      <alignment horizontal="center" vertical="center" wrapText="1"/>
      <protection hidden="1"/>
    </xf>
    <xf numFmtId="0" fontId="2" fillId="0" borderId="1" xfId="0" applyFont="1" applyBorder="1" applyAlignment="1">
      <alignment horizontal="left" vertical="center" wrapText="1"/>
    </xf>
    <xf numFmtId="164" fontId="5" fillId="4" borderId="2" xfId="2" applyNumberFormat="1" applyFont="1" applyFill="1" applyBorder="1" applyAlignment="1" applyProtection="1">
      <alignment vertical="center" wrapText="1"/>
      <protection hidden="1"/>
    </xf>
    <xf numFmtId="164" fontId="5" fillId="4" borderId="4" xfId="2" applyNumberFormat="1" applyFont="1" applyFill="1" applyBorder="1" applyAlignment="1" applyProtection="1">
      <alignment vertical="center" wrapText="1"/>
      <protection hidden="1"/>
    </xf>
    <xf numFmtId="0" fontId="5" fillId="0" borderId="1" xfId="0" applyFont="1" applyBorder="1" applyAlignment="1">
      <alignment horizontal="center" vertical="center" wrapText="1"/>
    </xf>
    <xf numFmtId="164" fontId="5" fillId="4" borderId="3" xfId="2" applyNumberFormat="1" applyFont="1" applyFill="1" applyBorder="1" applyAlignment="1" applyProtection="1">
      <alignment horizontal="left" vertical="center" wrapText="1"/>
      <protection hidden="1"/>
    </xf>
    <xf numFmtId="0" fontId="5" fillId="4" borderId="2"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165" fontId="5" fillId="4" borderId="2" xfId="0" applyNumberFormat="1" applyFont="1" applyFill="1" applyBorder="1" applyAlignment="1">
      <alignment horizontal="center" vertical="center"/>
    </xf>
    <xf numFmtId="165" fontId="5" fillId="4" borderId="4" xfId="0" applyNumberFormat="1" applyFont="1" applyFill="1" applyBorder="1" applyAlignment="1">
      <alignment horizontal="center" vertical="center"/>
    </xf>
    <xf numFmtId="0" fontId="5" fillId="4" borderId="1" xfId="2" applyNumberFormat="1" applyFont="1" applyFill="1" applyBorder="1" applyAlignment="1" applyProtection="1">
      <alignment horizontal="center" vertical="center" wrapText="1"/>
      <protection hidden="1"/>
    </xf>
    <xf numFmtId="166" fontId="5" fillId="4" borderId="2" xfId="1" applyNumberFormat="1" applyFont="1" applyFill="1" applyBorder="1" applyAlignment="1" applyProtection="1">
      <alignment horizontal="left" vertical="center" wrapText="1"/>
      <protection hidden="1"/>
    </xf>
    <xf numFmtId="166" fontId="5" fillId="4" borderId="3" xfId="1" applyNumberFormat="1" applyFont="1" applyFill="1" applyBorder="1" applyAlignment="1" applyProtection="1">
      <alignment horizontal="left" vertical="center" wrapText="1"/>
      <protection hidden="1"/>
    </xf>
    <xf numFmtId="166" fontId="5" fillId="4" borderId="4" xfId="1" applyNumberFormat="1" applyFont="1" applyFill="1" applyBorder="1" applyAlignment="1" applyProtection="1">
      <alignment horizontal="left" vertical="center" wrapText="1"/>
      <protection hidden="1"/>
    </xf>
    <xf numFmtId="166" fontId="5" fillId="4" borderId="2" xfId="1" applyNumberFormat="1" applyFont="1" applyFill="1" applyBorder="1" applyAlignment="1" applyProtection="1">
      <alignment horizontal="center" vertical="center" wrapText="1"/>
      <protection hidden="1"/>
    </xf>
    <xf numFmtId="166" fontId="5" fillId="4" borderId="3" xfId="1" applyNumberFormat="1" applyFont="1" applyFill="1" applyBorder="1" applyAlignment="1" applyProtection="1">
      <alignment horizontal="center" vertical="center" wrapText="1"/>
      <protection hidden="1"/>
    </xf>
    <xf numFmtId="166" fontId="5" fillId="4" borderId="4" xfId="1" applyNumberFormat="1" applyFont="1" applyFill="1" applyBorder="1" applyAlignment="1" applyProtection="1">
      <alignment horizontal="center" vertical="center" wrapText="1"/>
      <protection hidden="1"/>
    </xf>
    <xf numFmtId="0" fontId="5" fillId="4" borderId="1" xfId="2" applyNumberFormat="1" applyFont="1" applyFill="1" applyBorder="1" applyAlignment="1" applyProtection="1">
      <alignment horizontal="left" vertical="center" wrapText="1"/>
      <protection hidden="1"/>
    </xf>
    <xf numFmtId="166" fontId="2" fillId="0" borderId="1" xfId="1" applyNumberFormat="1" applyFont="1" applyFill="1" applyBorder="1" applyAlignment="1" applyProtection="1">
      <alignment vertical="center" wrapText="1"/>
      <protection hidden="1"/>
    </xf>
    <xf numFmtId="0" fontId="5" fillId="4" borderId="1" xfId="2" applyNumberFormat="1" applyFont="1" applyFill="1" applyBorder="1" applyAlignment="1" applyProtection="1">
      <alignment vertical="center" wrapText="1"/>
      <protection hidden="1"/>
    </xf>
    <xf numFmtId="166" fontId="5" fillId="4" borderId="1" xfId="1" applyNumberFormat="1" applyFont="1" applyFill="1" applyBorder="1" applyAlignment="1" applyProtection="1">
      <alignment horizontal="center" vertical="center" wrapText="1"/>
      <protection hidden="1"/>
    </xf>
    <xf numFmtId="166" fontId="5" fillId="4" borderId="1" xfId="1" applyNumberFormat="1" applyFont="1" applyFill="1" applyBorder="1" applyAlignment="1" applyProtection="1">
      <alignment vertical="center" wrapText="1"/>
      <protection hidden="1"/>
    </xf>
    <xf numFmtId="166" fontId="2" fillId="0" borderId="2" xfId="1" applyNumberFormat="1" applyFont="1" applyFill="1" applyBorder="1" applyAlignment="1" applyProtection="1">
      <alignment horizontal="left" vertical="center" wrapText="1"/>
      <protection hidden="1"/>
    </xf>
    <xf numFmtId="166" fontId="2" fillId="0" borderId="4" xfId="1" applyNumberFormat="1" applyFont="1" applyFill="1" applyBorder="1" applyAlignment="1" applyProtection="1">
      <alignment horizontal="left" vertical="center" wrapText="1"/>
      <protection hidden="1"/>
    </xf>
    <xf numFmtId="166" fontId="2" fillId="0" borderId="3" xfId="1" applyNumberFormat="1" applyFont="1" applyFill="1" applyBorder="1" applyAlignment="1" applyProtection="1">
      <alignment horizontal="left" vertical="center" wrapText="1"/>
      <protection hidden="1"/>
    </xf>
    <xf numFmtId="0" fontId="2" fillId="0" borderId="1" xfId="0" applyFont="1" applyFill="1" applyBorder="1" applyAlignment="1">
      <alignment vertical="center"/>
    </xf>
    <xf numFmtId="16"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4" borderId="2" xfId="2" applyNumberFormat="1" applyFont="1" applyFill="1" applyBorder="1" applyAlignment="1" applyProtection="1">
      <alignment horizontal="left" vertical="center" wrapText="1"/>
      <protection hidden="1"/>
    </xf>
    <xf numFmtId="0" fontId="5" fillId="4" borderId="3" xfId="2" applyNumberFormat="1" applyFont="1" applyFill="1" applyBorder="1" applyAlignment="1" applyProtection="1">
      <alignment horizontal="left" vertical="center" wrapText="1"/>
      <protection hidden="1"/>
    </xf>
    <xf numFmtId="0" fontId="5" fillId="4" borderId="4" xfId="2" applyNumberFormat="1" applyFont="1" applyFill="1" applyBorder="1" applyAlignment="1" applyProtection="1">
      <alignment horizontal="left" vertical="center" wrapText="1"/>
      <protection hidden="1"/>
    </xf>
    <xf numFmtId="0" fontId="5" fillId="4" borderId="2" xfId="2" applyNumberFormat="1" applyFont="1" applyFill="1" applyBorder="1" applyAlignment="1" applyProtection="1">
      <alignment horizontal="center" vertical="center" wrapText="1"/>
      <protection hidden="1"/>
    </xf>
    <xf numFmtId="0" fontId="5" fillId="4" borderId="3" xfId="2" applyNumberFormat="1" applyFont="1" applyFill="1" applyBorder="1" applyAlignment="1" applyProtection="1">
      <alignment horizontal="center" vertical="center" wrapText="1"/>
      <protection hidden="1"/>
    </xf>
    <xf numFmtId="0" fontId="5" fillId="4" borderId="4" xfId="2" applyNumberFormat="1" applyFont="1" applyFill="1" applyBorder="1" applyAlignment="1" applyProtection="1">
      <alignment horizontal="center" vertical="center" wrapText="1"/>
      <protection hidden="1"/>
    </xf>
  </cellXfs>
  <cellStyles count="6">
    <cellStyle name="Обычный" xfId="0" builtinId="0"/>
    <cellStyle name="Обычный 2" xfId="3"/>
    <cellStyle name="Обычный 2 2" xfId="1"/>
    <cellStyle name="Обычный 3" xfId="4"/>
    <cellStyle name="Обычный 4" xfId="5"/>
    <cellStyle name="Обычный_tmp" xfId="2"/>
  </cellStyles>
  <dxfs count="0"/>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8"/>
  <sheetViews>
    <sheetView showZeros="0" tabSelected="1" view="pageBreakPreview" zoomScale="55" zoomScaleNormal="70" zoomScaleSheetLayoutView="55" zoomScalePageLayoutView="55" workbookViewId="0">
      <pane xSplit="2" ySplit="5" topLeftCell="C6" activePane="bottomRight" state="frozenSplit"/>
      <selection activeCell="B1" sqref="B1"/>
      <selection pane="topRight" activeCell="D1" sqref="D1"/>
      <selection pane="bottomLeft" activeCell="B8" sqref="B8"/>
      <selection pane="bottomRight" activeCell="N7" sqref="N7"/>
    </sheetView>
  </sheetViews>
  <sheetFormatPr defaultRowHeight="15.75" x14ac:dyDescent="0.25"/>
  <cols>
    <col min="1" max="1" width="18.28515625" style="80" customWidth="1"/>
    <col min="2" max="2" width="89.7109375" style="107" customWidth="1"/>
    <col min="3" max="3" width="18.7109375" style="80" customWidth="1"/>
    <col min="4" max="4" width="20.140625" style="80" customWidth="1"/>
    <col min="5" max="5" width="19.140625" style="80" customWidth="1"/>
    <col min="6" max="6" width="16.42578125" style="80" customWidth="1"/>
    <col min="7" max="7" width="18" style="80" customWidth="1"/>
    <col min="8" max="8" width="18.85546875" style="80" customWidth="1"/>
    <col min="9" max="9" width="76" style="109" customWidth="1"/>
    <col min="10" max="10" width="50.28515625" style="80" customWidth="1"/>
    <col min="11" max="11" width="12.7109375" style="80" bestFit="1" customWidth="1"/>
    <col min="12" max="16384" width="9.140625" style="80"/>
  </cols>
  <sheetData>
    <row r="1" spans="1:19" s="79" customFormat="1" ht="20.25" x14ac:dyDescent="0.3">
      <c r="A1" s="137" t="s">
        <v>477</v>
      </c>
      <c r="B1" s="138"/>
      <c r="C1" s="138"/>
      <c r="D1" s="138"/>
      <c r="E1" s="138"/>
      <c r="F1" s="138"/>
      <c r="G1" s="138"/>
      <c r="H1" s="138"/>
      <c r="I1" s="138"/>
      <c r="J1" s="138"/>
    </row>
    <row r="2" spans="1:19" ht="24" customHeight="1" x14ac:dyDescent="0.3">
      <c r="B2" s="81"/>
      <c r="C2" s="82"/>
      <c r="D2" s="82"/>
      <c r="E2" s="82"/>
      <c r="F2" s="82"/>
      <c r="G2" s="82"/>
      <c r="H2" s="82"/>
      <c r="I2" s="83"/>
      <c r="J2" s="133" t="s">
        <v>478</v>
      </c>
    </row>
    <row r="3" spans="1:19" s="84" customFormat="1" ht="63.75" customHeight="1" x14ac:dyDescent="0.25">
      <c r="A3" s="139" t="s">
        <v>479</v>
      </c>
      <c r="B3" s="141" t="s">
        <v>480</v>
      </c>
      <c r="C3" s="142" t="s">
        <v>481</v>
      </c>
      <c r="D3" s="144" t="s">
        <v>482</v>
      </c>
      <c r="E3" s="145"/>
      <c r="F3" s="146" t="s">
        <v>483</v>
      </c>
      <c r="G3" s="147" t="s">
        <v>484</v>
      </c>
      <c r="H3" s="147"/>
      <c r="I3" s="148" t="s">
        <v>705</v>
      </c>
      <c r="J3" s="148"/>
    </row>
    <row r="4" spans="1:19" s="84" customFormat="1" ht="79.5" customHeight="1" x14ac:dyDescent="0.25">
      <c r="A4" s="140"/>
      <c r="B4" s="141"/>
      <c r="C4" s="143"/>
      <c r="D4" s="85" t="s">
        <v>485</v>
      </c>
      <c r="E4" s="85" t="s">
        <v>486</v>
      </c>
      <c r="F4" s="146"/>
      <c r="G4" s="86" t="s">
        <v>487</v>
      </c>
      <c r="H4" s="86" t="s">
        <v>488</v>
      </c>
      <c r="I4" s="87" t="s">
        <v>489</v>
      </c>
      <c r="J4" s="87" t="s">
        <v>490</v>
      </c>
      <c r="L4" s="88"/>
      <c r="M4" s="88"/>
      <c r="N4" s="88"/>
      <c r="O4" s="88"/>
      <c r="P4" s="88"/>
      <c r="Q4" s="88"/>
      <c r="R4" s="88"/>
      <c r="S4" s="88"/>
    </row>
    <row r="5" spans="1:19" ht="18" customHeight="1" x14ac:dyDescent="0.2">
      <c r="A5" s="89">
        <v>1</v>
      </c>
      <c r="B5" s="89">
        <v>2</v>
      </c>
      <c r="C5" s="89">
        <v>3</v>
      </c>
      <c r="D5" s="89">
        <v>4</v>
      </c>
      <c r="E5" s="89">
        <v>5</v>
      </c>
      <c r="F5" s="89">
        <v>6</v>
      </c>
      <c r="G5" s="89" t="s">
        <v>491</v>
      </c>
      <c r="H5" s="89" t="s">
        <v>492</v>
      </c>
      <c r="I5" s="89">
        <v>9</v>
      </c>
      <c r="J5" s="89">
        <v>10</v>
      </c>
      <c r="L5" s="88"/>
      <c r="M5" s="88"/>
      <c r="N5" s="88"/>
      <c r="O5" s="88"/>
      <c r="P5" s="88"/>
      <c r="Q5" s="88"/>
      <c r="R5" s="88"/>
      <c r="S5" s="88"/>
    </row>
    <row r="6" spans="1:19" s="92" customFormat="1" ht="45" customHeight="1" x14ac:dyDescent="0.2">
      <c r="A6" s="90" t="s">
        <v>493</v>
      </c>
      <c r="B6" s="91" t="s">
        <v>494</v>
      </c>
      <c r="C6" s="124">
        <f>SUM(C7:C14)</f>
        <v>28297323.299999997</v>
      </c>
      <c r="D6" s="124">
        <f>SUM(D7:D14)</f>
        <v>27483728.299999997</v>
      </c>
      <c r="E6" s="124">
        <f>SUM(E7:E14)</f>
        <v>28297323.299999997</v>
      </c>
      <c r="F6" s="124">
        <f>SUM(F7:F14)</f>
        <v>28161739.600000001</v>
      </c>
      <c r="G6" s="125">
        <f>F6/D6</f>
        <v>1.0246695532934667</v>
      </c>
      <c r="H6" s="125">
        <f t="shared" ref="H6:H11" si="0">F6/E6</f>
        <v>0.99520860335224726</v>
      </c>
      <c r="I6" s="113"/>
      <c r="J6" s="114"/>
    </row>
    <row r="7" spans="1:19" s="95" customFormat="1" ht="24.75" customHeight="1" x14ac:dyDescent="0.2">
      <c r="A7" s="93" t="s">
        <v>495</v>
      </c>
      <c r="B7" s="94" t="s">
        <v>496</v>
      </c>
      <c r="C7" s="96">
        <v>20413509.899999999</v>
      </c>
      <c r="D7" s="96">
        <v>20157943.399999999</v>
      </c>
      <c r="E7" s="96">
        <v>20413509.899999999</v>
      </c>
      <c r="F7" s="96">
        <v>20304053.100000001</v>
      </c>
      <c r="G7" s="126">
        <f t="shared" ref="G7:G72" si="1">F7/D7</f>
        <v>1.0072482443819146</v>
      </c>
      <c r="H7" s="126">
        <f t="shared" si="0"/>
        <v>0.99463802155845837</v>
      </c>
      <c r="I7" s="115"/>
      <c r="J7" s="116"/>
    </row>
    <row r="8" spans="1:19" s="95" customFormat="1" ht="137.25" customHeight="1" x14ac:dyDescent="0.2">
      <c r="A8" s="93" t="s">
        <v>497</v>
      </c>
      <c r="B8" s="94" t="s">
        <v>28</v>
      </c>
      <c r="C8" s="96">
        <v>7140299.9000000004</v>
      </c>
      <c r="D8" s="96">
        <v>6683299.2000000002</v>
      </c>
      <c r="E8" s="96">
        <v>7140299.9000000004</v>
      </c>
      <c r="F8" s="96">
        <v>7135663.9000000004</v>
      </c>
      <c r="G8" s="126">
        <f t="shared" si="1"/>
        <v>1.0676858369590876</v>
      </c>
      <c r="H8" s="126">
        <f t="shared" si="0"/>
        <v>0.99935072755137355</v>
      </c>
      <c r="I8" s="117" t="s">
        <v>742</v>
      </c>
      <c r="J8" s="116"/>
    </row>
    <row r="9" spans="1:19" s="95" customFormat="1" ht="225" customHeight="1" x14ac:dyDescent="0.2">
      <c r="A9" s="93" t="s">
        <v>498</v>
      </c>
      <c r="B9" s="94" t="s">
        <v>29</v>
      </c>
      <c r="C9" s="96">
        <v>515531.3</v>
      </c>
      <c r="D9" s="96">
        <v>427202.7</v>
      </c>
      <c r="E9" s="96">
        <v>515531.3</v>
      </c>
      <c r="F9" s="96">
        <v>503744.9</v>
      </c>
      <c r="G9" s="126">
        <f t="shared" si="1"/>
        <v>1.1791706840804144</v>
      </c>
      <c r="H9" s="126">
        <f t="shared" si="0"/>
        <v>0.97713737264837275</v>
      </c>
      <c r="I9" s="117" t="s">
        <v>706</v>
      </c>
      <c r="J9" s="116"/>
    </row>
    <row r="10" spans="1:19" s="95" customFormat="1" ht="78.75" x14ac:dyDescent="0.2">
      <c r="A10" s="93" t="s">
        <v>499</v>
      </c>
      <c r="B10" s="94" t="s">
        <v>500</v>
      </c>
      <c r="C10" s="96">
        <v>177264.8</v>
      </c>
      <c r="D10" s="96">
        <v>179987.20000000001</v>
      </c>
      <c r="E10" s="96">
        <v>177264.8</v>
      </c>
      <c r="F10" s="96">
        <v>167593.79999999999</v>
      </c>
      <c r="G10" s="126">
        <f t="shared" si="1"/>
        <v>0.93114288127155698</v>
      </c>
      <c r="H10" s="126">
        <f t="shared" si="0"/>
        <v>0.94544320135751714</v>
      </c>
      <c r="I10" s="117" t="s">
        <v>732</v>
      </c>
      <c r="J10" s="117" t="s">
        <v>732</v>
      </c>
    </row>
    <row r="11" spans="1:19" s="95" customFormat="1" ht="78.75" x14ac:dyDescent="0.2">
      <c r="A11" s="93" t="s">
        <v>501</v>
      </c>
      <c r="B11" s="94" t="s">
        <v>31</v>
      </c>
      <c r="C11" s="96">
        <v>32072.2</v>
      </c>
      <c r="D11" s="96">
        <v>16650.599999999999</v>
      </c>
      <c r="E11" s="96">
        <v>32072.2</v>
      </c>
      <c r="F11" s="96">
        <v>32039.1</v>
      </c>
      <c r="G11" s="126">
        <f t="shared" si="1"/>
        <v>1.9242009296962272</v>
      </c>
      <c r="H11" s="126">
        <f t="shared" si="0"/>
        <v>0.99896795355479195</v>
      </c>
      <c r="I11" s="117" t="s">
        <v>502</v>
      </c>
      <c r="J11" s="116"/>
    </row>
    <row r="12" spans="1:19" s="95" customFormat="1" ht="82.5" hidden="1" customHeight="1" x14ac:dyDescent="0.2">
      <c r="A12" s="93" t="s">
        <v>503</v>
      </c>
      <c r="B12" s="94" t="s">
        <v>504</v>
      </c>
      <c r="C12" s="96"/>
      <c r="D12" s="96"/>
      <c r="E12" s="96"/>
      <c r="F12" s="96"/>
      <c r="G12" s="126"/>
      <c r="H12" s="126"/>
      <c r="I12" s="115"/>
      <c r="J12" s="116"/>
    </row>
    <row r="13" spans="1:19" s="95" customFormat="1" ht="149.25" hidden="1" customHeight="1" x14ac:dyDescent="0.2">
      <c r="A13" s="93" t="s">
        <v>505</v>
      </c>
      <c r="B13" s="94" t="s">
        <v>506</v>
      </c>
      <c r="C13" s="96"/>
      <c r="D13" s="96"/>
      <c r="E13" s="96"/>
      <c r="F13" s="96"/>
      <c r="G13" s="126"/>
      <c r="H13" s="126"/>
      <c r="I13" s="115"/>
      <c r="J13" s="116"/>
    </row>
    <row r="14" spans="1:19" s="95" customFormat="1" ht="39.75" customHeight="1" x14ac:dyDescent="0.2">
      <c r="A14" s="93" t="s">
        <v>507</v>
      </c>
      <c r="B14" s="94" t="s">
        <v>353</v>
      </c>
      <c r="C14" s="96">
        <v>18645.199999999997</v>
      </c>
      <c r="D14" s="96">
        <v>18645.2</v>
      </c>
      <c r="E14" s="96">
        <v>18645.199999999997</v>
      </c>
      <c r="F14" s="96">
        <v>18644.8</v>
      </c>
      <c r="G14" s="126">
        <f t="shared" si="1"/>
        <v>0.99997854675734232</v>
      </c>
      <c r="H14" s="126">
        <f t="shared" ref="H14:H46" si="2">F14/E14</f>
        <v>0.99997854675734243</v>
      </c>
      <c r="I14" s="115"/>
      <c r="J14" s="116"/>
    </row>
    <row r="15" spans="1:19" s="92" customFormat="1" ht="39.75" customHeight="1" x14ac:dyDescent="0.2">
      <c r="A15" s="90" t="s">
        <v>508</v>
      </c>
      <c r="B15" s="91" t="s">
        <v>509</v>
      </c>
      <c r="C15" s="124">
        <f>SUM(C16:C28)</f>
        <v>5324852.3000000007</v>
      </c>
      <c r="D15" s="124">
        <f>SUM(D16:D28)</f>
        <v>3824219.4000000004</v>
      </c>
      <c r="E15" s="124">
        <f>SUM(E16:E28)</f>
        <v>5324852.3000000007</v>
      </c>
      <c r="F15" s="124">
        <f>SUM(F16:F28)</f>
        <v>5172369.8</v>
      </c>
      <c r="G15" s="125">
        <f t="shared" si="1"/>
        <v>1.3525295645955877</v>
      </c>
      <c r="H15" s="125">
        <f t="shared" si="2"/>
        <v>0.97136399445295396</v>
      </c>
      <c r="I15" s="113"/>
      <c r="J15" s="114"/>
    </row>
    <row r="16" spans="1:19" s="95" customFormat="1" ht="20.25" customHeight="1" x14ac:dyDescent="0.2">
      <c r="A16" s="93" t="s">
        <v>510</v>
      </c>
      <c r="B16" s="94" t="s">
        <v>511</v>
      </c>
      <c r="C16" s="96">
        <v>207631.4</v>
      </c>
      <c r="D16" s="96">
        <v>206921.9</v>
      </c>
      <c r="E16" s="96">
        <v>207631.4</v>
      </c>
      <c r="F16" s="96">
        <v>207631.1</v>
      </c>
      <c r="G16" s="126">
        <f t="shared" si="1"/>
        <v>1.0034273800888163</v>
      </c>
      <c r="H16" s="126">
        <f t="shared" si="2"/>
        <v>0.99999855513183467</v>
      </c>
      <c r="I16" s="115"/>
      <c r="J16" s="116"/>
    </row>
    <row r="17" spans="1:10" s="95" customFormat="1" x14ac:dyDescent="0.2">
      <c r="A17" s="93" t="s">
        <v>512</v>
      </c>
      <c r="B17" s="94" t="s">
        <v>513</v>
      </c>
      <c r="C17" s="96">
        <v>662713.80000000005</v>
      </c>
      <c r="D17" s="96">
        <v>646963.4</v>
      </c>
      <c r="E17" s="96">
        <v>662713.80000000005</v>
      </c>
      <c r="F17" s="96">
        <v>662713.59999999998</v>
      </c>
      <c r="G17" s="126">
        <f t="shared" si="1"/>
        <v>1.0243448083771045</v>
      </c>
      <c r="H17" s="126">
        <f t="shared" si="2"/>
        <v>0.99999969821059997</v>
      </c>
      <c r="I17" s="115"/>
      <c r="J17" s="116"/>
    </row>
    <row r="18" spans="1:10" s="95" customFormat="1" ht="106.5" customHeight="1" x14ac:dyDescent="0.2">
      <c r="A18" s="93" t="s">
        <v>514</v>
      </c>
      <c r="B18" s="94" t="s">
        <v>38</v>
      </c>
      <c r="C18" s="96">
        <v>210564.4</v>
      </c>
      <c r="D18" s="96">
        <v>153411.4</v>
      </c>
      <c r="E18" s="96">
        <v>210564.4</v>
      </c>
      <c r="F18" s="96">
        <v>210564.4</v>
      </c>
      <c r="G18" s="126">
        <f t="shared" si="1"/>
        <v>1.372547281362402</v>
      </c>
      <c r="H18" s="126">
        <f t="shared" si="2"/>
        <v>1</v>
      </c>
      <c r="I18" s="117" t="s">
        <v>743</v>
      </c>
      <c r="J18" s="116"/>
    </row>
    <row r="19" spans="1:10" s="95" customFormat="1" ht="39.75" customHeight="1" x14ac:dyDescent="0.2">
      <c r="A19" s="93" t="s">
        <v>515</v>
      </c>
      <c r="B19" s="94" t="s">
        <v>516</v>
      </c>
      <c r="C19" s="96">
        <v>150214.9</v>
      </c>
      <c r="D19" s="96">
        <v>140404</v>
      </c>
      <c r="E19" s="96">
        <v>150214.9</v>
      </c>
      <c r="F19" s="96">
        <v>150214.9</v>
      </c>
      <c r="G19" s="126">
        <f t="shared" si="1"/>
        <v>1.0698762143528675</v>
      </c>
      <c r="H19" s="126">
        <f t="shared" si="2"/>
        <v>1</v>
      </c>
      <c r="I19" s="117" t="s">
        <v>517</v>
      </c>
      <c r="J19" s="116"/>
    </row>
    <row r="20" spans="1:10" s="95" customFormat="1" ht="85.5" customHeight="1" x14ac:dyDescent="0.2">
      <c r="A20" s="93" t="s">
        <v>518</v>
      </c>
      <c r="B20" s="94" t="s">
        <v>519</v>
      </c>
      <c r="C20" s="96">
        <v>1025505.5</v>
      </c>
      <c r="D20" s="96">
        <v>967888.4</v>
      </c>
      <c r="E20" s="96">
        <v>1025505.5</v>
      </c>
      <c r="F20" s="96">
        <v>1025392.4</v>
      </c>
      <c r="G20" s="126">
        <f t="shared" si="1"/>
        <v>1.0594118082208652</v>
      </c>
      <c r="H20" s="126">
        <f t="shared" si="2"/>
        <v>0.99988971292694195</v>
      </c>
      <c r="I20" s="117" t="s">
        <v>744</v>
      </c>
      <c r="J20" s="116"/>
    </row>
    <row r="21" spans="1:10" s="95" customFormat="1" x14ac:dyDescent="0.2">
      <c r="A21" s="93" t="s">
        <v>520</v>
      </c>
      <c r="B21" s="94" t="s">
        <v>521</v>
      </c>
      <c r="C21" s="96">
        <v>179038.7</v>
      </c>
      <c r="D21" s="96">
        <v>173152</v>
      </c>
      <c r="E21" s="96">
        <v>179038.7</v>
      </c>
      <c r="F21" s="96">
        <v>179038.4</v>
      </c>
      <c r="G21" s="126">
        <f t="shared" si="1"/>
        <v>1.0339955645906487</v>
      </c>
      <c r="H21" s="126">
        <f t="shared" si="2"/>
        <v>0.99999832438461622</v>
      </c>
      <c r="I21" s="115"/>
      <c r="J21" s="116"/>
    </row>
    <row r="22" spans="1:10" s="95" customFormat="1" ht="31.5" x14ac:dyDescent="0.2">
      <c r="A22" s="93" t="s">
        <v>522</v>
      </c>
      <c r="B22" s="94" t="s">
        <v>523</v>
      </c>
      <c r="C22" s="96">
        <v>38159</v>
      </c>
      <c r="D22" s="96">
        <v>38159</v>
      </c>
      <c r="E22" s="96">
        <v>38159</v>
      </c>
      <c r="F22" s="96">
        <v>36610</v>
      </c>
      <c r="G22" s="126">
        <f t="shared" si="1"/>
        <v>0.95940669304751169</v>
      </c>
      <c r="H22" s="126">
        <f t="shared" si="2"/>
        <v>0.95940669304751169</v>
      </c>
      <c r="I22" s="115"/>
      <c r="J22" s="115"/>
    </row>
    <row r="23" spans="1:10" s="95" customFormat="1" x14ac:dyDescent="0.2">
      <c r="A23" s="93" t="s">
        <v>524</v>
      </c>
      <c r="B23" s="94" t="s">
        <v>525</v>
      </c>
      <c r="C23" s="96">
        <v>107013.2</v>
      </c>
      <c r="D23" s="96">
        <v>102865.7</v>
      </c>
      <c r="E23" s="96">
        <v>107013.2</v>
      </c>
      <c r="F23" s="96">
        <v>107013.2</v>
      </c>
      <c r="G23" s="126">
        <f t="shared" si="1"/>
        <v>1.0403195623030805</v>
      </c>
      <c r="H23" s="126">
        <f t="shared" si="2"/>
        <v>1</v>
      </c>
      <c r="I23" s="115"/>
      <c r="J23" s="116"/>
    </row>
    <row r="24" spans="1:10" s="95" customFormat="1" ht="71.25" customHeight="1" x14ac:dyDescent="0.2">
      <c r="A24" s="93" t="s">
        <v>526</v>
      </c>
      <c r="B24" s="94" t="s">
        <v>527</v>
      </c>
      <c r="C24" s="96">
        <v>5063.3</v>
      </c>
      <c r="D24" s="96">
        <v>4788.5</v>
      </c>
      <c r="E24" s="96">
        <v>5063.3</v>
      </c>
      <c r="F24" s="96">
        <v>5063.3</v>
      </c>
      <c r="G24" s="126">
        <f t="shared" si="1"/>
        <v>1.0573874908635272</v>
      </c>
      <c r="H24" s="126">
        <f t="shared" si="2"/>
        <v>1</v>
      </c>
      <c r="I24" s="117" t="s">
        <v>707</v>
      </c>
      <c r="J24" s="116"/>
    </row>
    <row r="25" spans="1:10" s="95" customFormat="1" ht="120.75" customHeight="1" x14ac:dyDescent="0.2">
      <c r="A25" s="93" t="s">
        <v>528</v>
      </c>
      <c r="B25" s="94" t="s">
        <v>529</v>
      </c>
      <c r="C25" s="96">
        <v>2718937.2</v>
      </c>
      <c r="D25" s="96">
        <v>1372218.4</v>
      </c>
      <c r="E25" s="96">
        <v>2718937.2</v>
      </c>
      <c r="F25" s="96">
        <v>2568711.9</v>
      </c>
      <c r="G25" s="126">
        <f t="shared" si="1"/>
        <v>1.8719410117223323</v>
      </c>
      <c r="H25" s="126">
        <f t="shared" si="2"/>
        <v>0.94474852159145117</v>
      </c>
      <c r="I25" s="117" t="s">
        <v>708</v>
      </c>
      <c r="J25" s="115"/>
    </row>
    <row r="26" spans="1:10" s="95" customFormat="1" ht="20.25" customHeight="1" x14ac:dyDescent="0.2">
      <c r="A26" s="93" t="s">
        <v>530</v>
      </c>
      <c r="B26" s="94" t="s">
        <v>531</v>
      </c>
      <c r="C26" s="96">
        <v>7742.7</v>
      </c>
      <c r="D26" s="96">
        <v>8083.1</v>
      </c>
      <c r="E26" s="96">
        <v>7742.7</v>
      </c>
      <c r="F26" s="96">
        <v>7742.7</v>
      </c>
      <c r="G26" s="126">
        <f t="shared" si="1"/>
        <v>0.95788744417364613</v>
      </c>
      <c r="H26" s="126">
        <f t="shared" si="2"/>
        <v>1</v>
      </c>
      <c r="I26" s="115"/>
      <c r="J26" s="116"/>
    </row>
    <row r="27" spans="1:10" s="95" customFormat="1" ht="66.75" customHeight="1" x14ac:dyDescent="0.2">
      <c r="A27" s="93" t="s">
        <v>532</v>
      </c>
      <c r="B27" s="94" t="s">
        <v>533</v>
      </c>
      <c r="C27" s="96">
        <v>5310</v>
      </c>
      <c r="D27" s="96">
        <v>3000</v>
      </c>
      <c r="E27" s="96">
        <v>5310</v>
      </c>
      <c r="F27" s="96">
        <v>4715.7</v>
      </c>
      <c r="G27" s="126">
        <f t="shared" si="1"/>
        <v>1.5718999999999999</v>
      </c>
      <c r="H27" s="126">
        <f t="shared" si="2"/>
        <v>0.88807909604519775</v>
      </c>
      <c r="I27" s="117" t="s">
        <v>709</v>
      </c>
      <c r="J27" s="117" t="s">
        <v>534</v>
      </c>
    </row>
    <row r="28" spans="1:10" s="95" customFormat="1" ht="36.75" customHeight="1" x14ac:dyDescent="0.2">
      <c r="A28" s="93" t="s">
        <v>535</v>
      </c>
      <c r="B28" s="94" t="s">
        <v>536</v>
      </c>
      <c r="C28" s="96">
        <v>6958.2</v>
      </c>
      <c r="D28" s="96">
        <v>6363.6</v>
      </c>
      <c r="E28" s="96">
        <v>6958.2</v>
      </c>
      <c r="F28" s="96">
        <v>6958.2</v>
      </c>
      <c r="G28" s="126">
        <f t="shared" si="1"/>
        <v>1.0934376767867244</v>
      </c>
      <c r="H28" s="126">
        <f t="shared" si="2"/>
        <v>1</v>
      </c>
      <c r="I28" s="117" t="s">
        <v>710</v>
      </c>
      <c r="J28" s="116"/>
    </row>
    <row r="29" spans="1:10" s="92" customFormat="1" ht="46.5" customHeight="1" x14ac:dyDescent="0.2">
      <c r="A29" s="90" t="s">
        <v>537</v>
      </c>
      <c r="B29" s="97" t="s">
        <v>538</v>
      </c>
      <c r="C29" s="124">
        <f>SUM(C30:C33)</f>
        <v>2412129.9</v>
      </c>
      <c r="D29" s="124">
        <f>SUM(D30:D33)</f>
        <v>1440400.9000000001</v>
      </c>
      <c r="E29" s="124">
        <f>SUM(E30:E33)</f>
        <v>2412129.9</v>
      </c>
      <c r="F29" s="124">
        <f>SUM(F30:F33)</f>
        <v>2252924.1</v>
      </c>
      <c r="G29" s="125">
        <f t="shared" si="1"/>
        <v>1.5640951765581372</v>
      </c>
      <c r="H29" s="125">
        <f t="shared" si="2"/>
        <v>0.93399783320127172</v>
      </c>
      <c r="I29" s="113"/>
      <c r="J29" s="114"/>
    </row>
    <row r="30" spans="1:10" s="95" customFormat="1" ht="94.5" x14ac:dyDescent="0.2">
      <c r="A30" s="93" t="s">
        <v>539</v>
      </c>
      <c r="B30" s="94" t="s">
        <v>99</v>
      </c>
      <c r="C30" s="96">
        <v>1440551.7</v>
      </c>
      <c r="D30" s="96">
        <v>1247860.2</v>
      </c>
      <c r="E30" s="96">
        <v>1440551.7</v>
      </c>
      <c r="F30" s="96">
        <v>1440539.9</v>
      </c>
      <c r="G30" s="126">
        <f t="shared" si="1"/>
        <v>1.1544080819309728</v>
      </c>
      <c r="H30" s="126">
        <f t="shared" si="2"/>
        <v>0.99999180869384974</v>
      </c>
      <c r="I30" s="117" t="s">
        <v>711</v>
      </c>
      <c r="J30" s="116"/>
    </row>
    <row r="31" spans="1:10" s="95" customFormat="1" ht="26.25" customHeight="1" x14ac:dyDescent="0.2">
      <c r="A31" s="93" t="s">
        <v>540</v>
      </c>
      <c r="B31" s="94" t="s">
        <v>541</v>
      </c>
      <c r="C31" s="96">
        <v>8936.5</v>
      </c>
      <c r="D31" s="96">
        <v>8936.5</v>
      </c>
      <c r="E31" s="96">
        <v>8936.5</v>
      </c>
      <c r="F31" s="96">
        <v>8936.5</v>
      </c>
      <c r="G31" s="126">
        <f t="shared" si="1"/>
        <v>1</v>
      </c>
      <c r="H31" s="126">
        <f t="shared" si="2"/>
        <v>1</v>
      </c>
      <c r="I31" s="115"/>
      <c r="J31" s="116"/>
    </row>
    <row r="32" spans="1:10" s="95" customFormat="1" ht="25.5" customHeight="1" x14ac:dyDescent="0.2">
      <c r="A32" s="93" t="s">
        <v>542</v>
      </c>
      <c r="B32" s="94" t="s">
        <v>543</v>
      </c>
      <c r="C32" s="96">
        <v>37137.800000000003</v>
      </c>
      <c r="D32" s="96">
        <v>37012.6</v>
      </c>
      <c r="E32" s="96">
        <v>37137.800000000003</v>
      </c>
      <c r="F32" s="96">
        <v>37137.800000000003</v>
      </c>
      <c r="G32" s="126">
        <f t="shared" si="1"/>
        <v>1.0033826318605017</v>
      </c>
      <c r="H32" s="126">
        <f t="shared" si="2"/>
        <v>1</v>
      </c>
      <c r="I32" s="115"/>
      <c r="J32" s="116"/>
    </row>
    <row r="33" spans="1:10" s="95" customFormat="1" ht="85.5" customHeight="1" x14ac:dyDescent="0.2">
      <c r="A33" s="93" t="s">
        <v>544</v>
      </c>
      <c r="B33" s="94" t="s">
        <v>63</v>
      </c>
      <c r="C33" s="96">
        <v>925503.9</v>
      </c>
      <c r="D33" s="96">
        <v>146591.6</v>
      </c>
      <c r="E33" s="96">
        <v>925503.9</v>
      </c>
      <c r="F33" s="96">
        <v>766309.9</v>
      </c>
      <c r="G33" s="126">
        <f t="shared" si="1"/>
        <v>5.2275157648869373</v>
      </c>
      <c r="H33" s="126">
        <f t="shared" si="2"/>
        <v>0.82799208085454856</v>
      </c>
      <c r="I33" s="117" t="s">
        <v>712</v>
      </c>
      <c r="J33" s="117" t="s">
        <v>713</v>
      </c>
    </row>
    <row r="34" spans="1:10" s="92" customFormat="1" ht="44.25" customHeight="1" x14ac:dyDescent="0.2">
      <c r="A34" s="90" t="s">
        <v>545</v>
      </c>
      <c r="B34" s="97" t="s">
        <v>546</v>
      </c>
      <c r="C34" s="124">
        <f>SUM(C35:C39)</f>
        <v>1046234.2999999999</v>
      </c>
      <c r="D34" s="124">
        <f>SUM(D35:D39)</f>
        <v>765683.7</v>
      </c>
      <c r="E34" s="124">
        <f>SUM(E35:E39)</f>
        <v>1046234.2999999999</v>
      </c>
      <c r="F34" s="124">
        <f>SUM(F35:F39)</f>
        <v>1046009.5</v>
      </c>
      <c r="G34" s="125">
        <f t="shared" si="1"/>
        <v>1.3661117508443761</v>
      </c>
      <c r="H34" s="125">
        <f t="shared" si="2"/>
        <v>0.99978513417118908</v>
      </c>
      <c r="I34" s="113"/>
      <c r="J34" s="114"/>
    </row>
    <row r="35" spans="1:10" s="95" customFormat="1" ht="32.25" customHeight="1" x14ac:dyDescent="0.2">
      <c r="A35" s="93" t="s">
        <v>547</v>
      </c>
      <c r="B35" s="94" t="s">
        <v>50</v>
      </c>
      <c r="C35" s="96">
        <v>1799.8</v>
      </c>
      <c r="D35" s="96">
        <v>1800</v>
      </c>
      <c r="E35" s="96">
        <v>1799.8</v>
      </c>
      <c r="F35" s="96">
        <v>1799.8</v>
      </c>
      <c r="G35" s="126">
        <f t="shared" si="1"/>
        <v>0.99988888888888883</v>
      </c>
      <c r="H35" s="126">
        <f t="shared" si="2"/>
        <v>1</v>
      </c>
      <c r="I35" s="115"/>
      <c r="J35" s="115"/>
    </row>
    <row r="36" spans="1:10" s="95" customFormat="1" ht="47.25" x14ac:dyDescent="0.2">
      <c r="A36" s="93" t="s">
        <v>548</v>
      </c>
      <c r="B36" s="94" t="s">
        <v>84</v>
      </c>
      <c r="C36" s="96">
        <v>314044.7</v>
      </c>
      <c r="D36" s="96">
        <v>61639.7</v>
      </c>
      <c r="E36" s="96">
        <v>314044.7</v>
      </c>
      <c r="F36" s="96">
        <v>313820</v>
      </c>
      <c r="G36" s="126">
        <f t="shared" si="1"/>
        <v>5.0911993406846561</v>
      </c>
      <c r="H36" s="126">
        <f t="shared" si="2"/>
        <v>0.99928449676112985</v>
      </c>
      <c r="I36" s="117" t="s">
        <v>549</v>
      </c>
      <c r="J36" s="116"/>
    </row>
    <row r="37" spans="1:10" s="95" customFormat="1" ht="47.25" x14ac:dyDescent="0.2">
      <c r="A37" s="93" t="s">
        <v>550</v>
      </c>
      <c r="B37" s="94" t="s">
        <v>551</v>
      </c>
      <c r="C37" s="96">
        <v>208646.7</v>
      </c>
      <c r="D37" s="96">
        <v>186955.2</v>
      </c>
      <c r="E37" s="96">
        <v>208646.7</v>
      </c>
      <c r="F37" s="96">
        <v>208646.7</v>
      </c>
      <c r="G37" s="126">
        <f t="shared" si="1"/>
        <v>1.1160251225962154</v>
      </c>
      <c r="H37" s="126">
        <f t="shared" si="2"/>
        <v>1</v>
      </c>
      <c r="I37" s="118" t="s">
        <v>552</v>
      </c>
      <c r="J37" s="116"/>
    </row>
    <row r="38" spans="1:10" s="95" customFormat="1" ht="34.5" customHeight="1" x14ac:dyDescent="0.2">
      <c r="A38" s="93" t="s">
        <v>553</v>
      </c>
      <c r="B38" s="94" t="s">
        <v>85</v>
      </c>
      <c r="C38" s="96">
        <v>70</v>
      </c>
      <c r="D38" s="96">
        <v>70</v>
      </c>
      <c r="E38" s="96">
        <v>70</v>
      </c>
      <c r="F38" s="96">
        <v>70</v>
      </c>
      <c r="G38" s="126">
        <f t="shared" si="1"/>
        <v>1</v>
      </c>
      <c r="H38" s="126">
        <f t="shared" si="2"/>
        <v>1</v>
      </c>
      <c r="I38" s="115"/>
      <c r="J38" s="116"/>
    </row>
    <row r="39" spans="1:10" s="95" customFormat="1" ht="30" customHeight="1" x14ac:dyDescent="0.2">
      <c r="A39" s="93" t="s">
        <v>554</v>
      </c>
      <c r="B39" s="94" t="s">
        <v>555</v>
      </c>
      <c r="C39" s="96">
        <v>521673.1</v>
      </c>
      <c r="D39" s="96">
        <v>515218.8</v>
      </c>
      <c r="E39" s="96">
        <v>521673.1</v>
      </c>
      <c r="F39" s="96">
        <v>521673</v>
      </c>
      <c r="G39" s="126">
        <f t="shared" si="1"/>
        <v>1.0125271049891813</v>
      </c>
      <c r="H39" s="126">
        <f t="shared" si="2"/>
        <v>0.99999980830907331</v>
      </c>
      <c r="I39" s="115"/>
      <c r="J39" s="116"/>
    </row>
    <row r="40" spans="1:10" s="92" customFormat="1" ht="49.5" customHeight="1" x14ac:dyDescent="0.2">
      <c r="A40" s="98" t="s">
        <v>556</v>
      </c>
      <c r="B40" s="99" t="s">
        <v>268</v>
      </c>
      <c r="C40" s="124">
        <f>SUM(C41:C48)</f>
        <v>36062799.399999999</v>
      </c>
      <c r="D40" s="124">
        <f>SUM(D41:D48)</f>
        <v>32385073.799999997</v>
      </c>
      <c r="E40" s="124">
        <f>SUM(E41:E48)</f>
        <v>35957107</v>
      </c>
      <c r="F40" s="124">
        <f>SUM(F41:F48)</f>
        <v>35602788.700000003</v>
      </c>
      <c r="G40" s="125">
        <f t="shared" si="1"/>
        <v>1.0993579610122737</v>
      </c>
      <c r="H40" s="125">
        <f t="shared" si="2"/>
        <v>0.99014608433320295</v>
      </c>
      <c r="I40" s="113"/>
      <c r="J40" s="114"/>
    </row>
    <row r="41" spans="1:10" s="95" customFormat="1" ht="156.75" customHeight="1" x14ac:dyDescent="0.2">
      <c r="A41" s="93" t="s">
        <v>557</v>
      </c>
      <c r="B41" s="94" t="s">
        <v>22</v>
      </c>
      <c r="C41" s="96">
        <v>7066209.0999999996</v>
      </c>
      <c r="D41" s="96">
        <v>6387986.0999999996</v>
      </c>
      <c r="E41" s="96">
        <v>7066209.0999999996</v>
      </c>
      <c r="F41" s="96">
        <v>7041900.4000000004</v>
      </c>
      <c r="G41" s="126">
        <f t="shared" si="1"/>
        <v>1.1023662684550928</v>
      </c>
      <c r="H41" s="126">
        <f t="shared" si="2"/>
        <v>0.99655986687402176</v>
      </c>
      <c r="I41" s="117" t="s">
        <v>745</v>
      </c>
      <c r="J41" s="116"/>
    </row>
    <row r="42" spans="1:10" s="95" customFormat="1" ht="306.75" customHeight="1" x14ac:dyDescent="0.2">
      <c r="A42" s="93" t="s">
        <v>558</v>
      </c>
      <c r="B42" s="94" t="s">
        <v>559</v>
      </c>
      <c r="C42" s="96">
        <v>24521436.5</v>
      </c>
      <c r="D42" s="96">
        <v>21819392.199999999</v>
      </c>
      <c r="E42" s="96">
        <v>24515744.100000001</v>
      </c>
      <c r="F42" s="96">
        <v>24351688.399999999</v>
      </c>
      <c r="G42" s="126">
        <f t="shared" si="1"/>
        <v>1.1160571374669181</v>
      </c>
      <c r="H42" s="126">
        <f t="shared" si="2"/>
        <v>0.99330814927212419</v>
      </c>
      <c r="I42" s="117" t="s">
        <v>746</v>
      </c>
      <c r="J42" s="116"/>
    </row>
    <row r="43" spans="1:10" s="95" customFormat="1" ht="31.5" x14ac:dyDescent="0.2">
      <c r="A43" s="93" t="s">
        <v>560</v>
      </c>
      <c r="B43" s="94" t="s">
        <v>561</v>
      </c>
      <c r="C43" s="96">
        <v>10859.5</v>
      </c>
      <c r="D43" s="96">
        <v>10479.299999999999</v>
      </c>
      <c r="E43" s="96">
        <v>10859.5</v>
      </c>
      <c r="F43" s="96">
        <v>9792.2000000000007</v>
      </c>
      <c r="G43" s="126">
        <f t="shared" si="1"/>
        <v>0.93443264340175403</v>
      </c>
      <c r="H43" s="126">
        <f t="shared" si="2"/>
        <v>0.90171739030342102</v>
      </c>
      <c r="I43" s="117" t="s">
        <v>734</v>
      </c>
      <c r="J43" s="115"/>
    </row>
    <row r="44" spans="1:10" s="95" customFormat="1" ht="276" customHeight="1" x14ac:dyDescent="0.2">
      <c r="A44" s="93" t="s">
        <v>562</v>
      </c>
      <c r="B44" s="94" t="s">
        <v>25</v>
      </c>
      <c r="C44" s="96">
        <v>2956880.2</v>
      </c>
      <c r="D44" s="96">
        <v>2621559.4</v>
      </c>
      <c r="E44" s="96">
        <v>2856880.2</v>
      </c>
      <c r="F44" s="96">
        <v>2855296.5</v>
      </c>
      <c r="G44" s="126">
        <f t="shared" si="1"/>
        <v>1.0891595666304568</v>
      </c>
      <c r="H44" s="126">
        <f t="shared" si="2"/>
        <v>0.99944565403897578</v>
      </c>
      <c r="I44" s="117" t="s">
        <v>747</v>
      </c>
      <c r="J44" s="116"/>
    </row>
    <row r="45" spans="1:10" s="95" customFormat="1" ht="246" customHeight="1" x14ac:dyDescent="0.2">
      <c r="A45" s="93" t="s">
        <v>563</v>
      </c>
      <c r="B45" s="94" t="s">
        <v>272</v>
      </c>
      <c r="C45" s="96">
        <v>1174286.8</v>
      </c>
      <c r="D45" s="96">
        <v>1200316</v>
      </c>
      <c r="E45" s="96">
        <v>1174286.8</v>
      </c>
      <c r="F45" s="96">
        <v>1012340</v>
      </c>
      <c r="G45" s="126">
        <f t="shared" si="1"/>
        <v>0.84339457276250585</v>
      </c>
      <c r="H45" s="126">
        <f t="shared" si="2"/>
        <v>0.86208922726543458</v>
      </c>
      <c r="I45" s="117" t="s">
        <v>564</v>
      </c>
      <c r="J45" s="117" t="s">
        <v>565</v>
      </c>
    </row>
    <row r="46" spans="1:10" s="95" customFormat="1" ht="31.5" x14ac:dyDescent="0.2">
      <c r="A46" s="93" t="s">
        <v>566</v>
      </c>
      <c r="B46" s="94" t="s">
        <v>26</v>
      </c>
      <c r="C46" s="96">
        <v>1800</v>
      </c>
      <c r="D46" s="96">
        <v>2000</v>
      </c>
      <c r="E46" s="96">
        <v>1800</v>
      </c>
      <c r="F46" s="96">
        <v>1800</v>
      </c>
      <c r="G46" s="126">
        <f t="shared" si="1"/>
        <v>0.9</v>
      </c>
      <c r="H46" s="126">
        <f t="shared" si="2"/>
        <v>1</v>
      </c>
      <c r="I46" s="117" t="s">
        <v>734</v>
      </c>
      <c r="J46" s="116"/>
    </row>
    <row r="47" spans="1:10" s="95" customFormat="1" ht="40.5" customHeight="1" x14ac:dyDescent="0.2">
      <c r="A47" s="93" t="s">
        <v>567</v>
      </c>
      <c r="B47" s="94" t="s">
        <v>568</v>
      </c>
      <c r="C47" s="96"/>
      <c r="D47" s="96"/>
      <c r="E47" s="96"/>
      <c r="F47" s="96"/>
      <c r="G47" s="126"/>
      <c r="H47" s="126"/>
      <c r="I47" s="115"/>
      <c r="J47" s="116"/>
    </row>
    <row r="48" spans="1:10" s="95" customFormat="1" ht="25.5" customHeight="1" x14ac:dyDescent="0.2">
      <c r="A48" s="93" t="s">
        <v>569</v>
      </c>
      <c r="B48" s="94" t="s">
        <v>273</v>
      </c>
      <c r="C48" s="96">
        <v>331327.3</v>
      </c>
      <c r="D48" s="96">
        <v>343340.79999999999</v>
      </c>
      <c r="E48" s="96">
        <v>331327.3</v>
      </c>
      <c r="F48" s="96">
        <v>329971.20000000001</v>
      </c>
      <c r="G48" s="126">
        <f t="shared" si="1"/>
        <v>0.96106026432046532</v>
      </c>
      <c r="H48" s="126">
        <f>F48/E48</f>
        <v>0.99590706832790421</v>
      </c>
      <c r="I48" s="115"/>
      <c r="J48" s="116"/>
    </row>
    <row r="49" spans="1:10" s="95" customFormat="1" ht="55.5" customHeight="1" x14ac:dyDescent="0.2">
      <c r="A49" s="98" t="s">
        <v>570</v>
      </c>
      <c r="B49" s="99" t="s">
        <v>571</v>
      </c>
      <c r="C49" s="124">
        <f>SUM(C50:C57)</f>
        <v>1082362.2</v>
      </c>
      <c r="D49" s="124">
        <f t="shared" ref="D49:F49" si="3">SUM(D50:D57)</f>
        <v>1119401.3999999999</v>
      </c>
      <c r="E49" s="124">
        <f t="shared" si="3"/>
        <v>1082362.2</v>
      </c>
      <c r="F49" s="124">
        <f t="shared" si="3"/>
        <v>1080620.4000000001</v>
      </c>
      <c r="G49" s="125">
        <f t="shared" si="1"/>
        <v>0.96535559094351697</v>
      </c>
      <c r="H49" s="125">
        <f t="shared" ref="H49:H57" si="4">F49/E49</f>
        <v>0.99839074202702216</v>
      </c>
      <c r="I49" s="113"/>
      <c r="J49" s="113"/>
    </row>
    <row r="50" spans="1:10" s="95" customFormat="1" ht="84" customHeight="1" x14ac:dyDescent="0.2">
      <c r="A50" s="93" t="s">
        <v>572</v>
      </c>
      <c r="B50" s="94" t="s">
        <v>573</v>
      </c>
      <c r="C50" s="96">
        <v>818156.8</v>
      </c>
      <c r="D50" s="96">
        <v>1102313.8999999999</v>
      </c>
      <c r="E50" s="96">
        <v>818156.8</v>
      </c>
      <c r="F50" s="96">
        <v>817492.5</v>
      </c>
      <c r="G50" s="126">
        <f t="shared" si="1"/>
        <v>0.74161497918151997</v>
      </c>
      <c r="H50" s="126">
        <f t="shared" si="4"/>
        <v>0.99918805295024127</v>
      </c>
      <c r="I50" s="117" t="s">
        <v>574</v>
      </c>
      <c r="J50" s="116"/>
    </row>
    <row r="51" spans="1:10" s="95" customFormat="1" ht="68.25" customHeight="1" x14ac:dyDescent="0.2">
      <c r="A51" s="93" t="s">
        <v>575</v>
      </c>
      <c r="B51" s="94" t="s">
        <v>35</v>
      </c>
      <c r="C51" s="96">
        <v>930.3</v>
      </c>
      <c r="D51" s="96">
        <v>1326</v>
      </c>
      <c r="E51" s="96">
        <v>930.3</v>
      </c>
      <c r="F51" s="96">
        <v>930.3</v>
      </c>
      <c r="G51" s="126">
        <f t="shared" si="1"/>
        <v>0.70158371040723977</v>
      </c>
      <c r="H51" s="126">
        <f t="shared" si="4"/>
        <v>1</v>
      </c>
      <c r="I51" s="117" t="s">
        <v>714</v>
      </c>
      <c r="J51" s="116"/>
    </row>
    <row r="52" spans="1:10" s="95" customFormat="1" ht="31.5" x14ac:dyDescent="0.2">
      <c r="A52" s="93" t="s">
        <v>576</v>
      </c>
      <c r="B52" s="94" t="s">
        <v>577</v>
      </c>
      <c r="C52" s="96">
        <v>7860</v>
      </c>
      <c r="D52" s="96">
        <v>7860</v>
      </c>
      <c r="E52" s="96">
        <v>7860</v>
      </c>
      <c r="F52" s="96">
        <v>7832</v>
      </c>
      <c r="G52" s="126">
        <f t="shared" si="1"/>
        <v>0.9964376590330789</v>
      </c>
      <c r="H52" s="126">
        <f t="shared" si="4"/>
        <v>0.9964376590330789</v>
      </c>
      <c r="I52" s="115"/>
      <c r="J52" s="116"/>
    </row>
    <row r="53" spans="1:10" s="95" customFormat="1" ht="78.75" x14ac:dyDescent="0.2">
      <c r="A53" s="93" t="s">
        <v>578</v>
      </c>
      <c r="B53" s="94" t="s">
        <v>579</v>
      </c>
      <c r="C53" s="96">
        <v>40.5</v>
      </c>
      <c r="D53" s="96">
        <v>109.3</v>
      </c>
      <c r="E53" s="96">
        <v>40.5</v>
      </c>
      <c r="F53" s="96">
        <v>40.5</v>
      </c>
      <c r="G53" s="126">
        <f t="shared" si="1"/>
        <v>0.37053979871912168</v>
      </c>
      <c r="H53" s="126">
        <f t="shared" si="4"/>
        <v>1</v>
      </c>
      <c r="I53" s="117" t="s">
        <v>715</v>
      </c>
      <c r="J53" s="116"/>
    </row>
    <row r="54" spans="1:10" s="95" customFormat="1" ht="31.5" x14ac:dyDescent="0.2">
      <c r="A54" s="93" t="s">
        <v>580</v>
      </c>
      <c r="B54" s="94" t="s">
        <v>62</v>
      </c>
      <c r="C54" s="96">
        <v>1285.0999999999999</v>
      </c>
      <c r="D54" s="96">
        <v>2346.1999999999998</v>
      </c>
      <c r="E54" s="96">
        <v>1285.0999999999999</v>
      </c>
      <c r="F54" s="96">
        <v>1279.8</v>
      </c>
      <c r="G54" s="126">
        <f t="shared" si="1"/>
        <v>0.54547779387946471</v>
      </c>
      <c r="H54" s="126">
        <f t="shared" si="4"/>
        <v>0.99587580733016889</v>
      </c>
      <c r="I54" s="118" t="s">
        <v>730</v>
      </c>
      <c r="J54" s="115"/>
    </row>
    <row r="55" spans="1:10" s="95" customFormat="1" ht="55.5" customHeight="1" x14ac:dyDescent="0.2">
      <c r="A55" s="93" t="s">
        <v>581</v>
      </c>
      <c r="B55" s="94" t="s">
        <v>204</v>
      </c>
      <c r="C55" s="96">
        <v>700</v>
      </c>
      <c r="D55" s="96">
        <v>1000</v>
      </c>
      <c r="E55" s="96">
        <v>700</v>
      </c>
      <c r="F55" s="96">
        <v>700</v>
      </c>
      <c r="G55" s="126">
        <f t="shared" si="1"/>
        <v>0.7</v>
      </c>
      <c r="H55" s="126">
        <f t="shared" si="4"/>
        <v>1</v>
      </c>
      <c r="I55" s="118" t="s">
        <v>731</v>
      </c>
      <c r="J55" s="116"/>
    </row>
    <row r="56" spans="1:10" s="95" customFormat="1" ht="47.25" x14ac:dyDescent="0.2">
      <c r="A56" s="93" t="s">
        <v>582</v>
      </c>
      <c r="B56" s="94" t="s">
        <v>207</v>
      </c>
      <c r="C56" s="96">
        <v>5849.1</v>
      </c>
      <c r="D56" s="96">
        <v>4446</v>
      </c>
      <c r="E56" s="96">
        <v>5849.1</v>
      </c>
      <c r="F56" s="96">
        <v>5849</v>
      </c>
      <c r="G56" s="126">
        <f t="shared" si="1"/>
        <v>1.3155645524066577</v>
      </c>
      <c r="H56" s="126">
        <f t="shared" si="4"/>
        <v>0.9999829033526525</v>
      </c>
      <c r="I56" s="117" t="s">
        <v>716</v>
      </c>
      <c r="J56" s="116"/>
    </row>
    <row r="57" spans="1:10" s="95" customFormat="1" ht="135.75" customHeight="1" x14ac:dyDescent="0.2">
      <c r="A57" s="93" t="s">
        <v>583</v>
      </c>
      <c r="B57" s="94" t="s">
        <v>416</v>
      </c>
      <c r="C57" s="96">
        <v>247540.4</v>
      </c>
      <c r="D57" s="96"/>
      <c r="E57" s="96">
        <v>247540.4</v>
      </c>
      <c r="F57" s="96">
        <v>246496.3</v>
      </c>
      <c r="G57" s="126"/>
      <c r="H57" s="126">
        <f t="shared" si="4"/>
        <v>0.99578210263859956</v>
      </c>
      <c r="I57" s="117" t="s">
        <v>584</v>
      </c>
      <c r="J57" s="116"/>
    </row>
    <row r="58" spans="1:10" s="92" customFormat="1" ht="55.5" customHeight="1" x14ac:dyDescent="0.2">
      <c r="A58" s="90" t="s">
        <v>585</v>
      </c>
      <c r="B58" s="99" t="s">
        <v>309</v>
      </c>
      <c r="C58" s="124">
        <f>SUM(C59:C63)</f>
        <v>4050085.7</v>
      </c>
      <c r="D58" s="124">
        <f t="shared" ref="D58:F58" si="5">SUM(D59:D63)</f>
        <v>2318946.1999999997</v>
      </c>
      <c r="E58" s="124">
        <f t="shared" si="5"/>
        <v>4050085.8</v>
      </c>
      <c r="F58" s="124">
        <f t="shared" si="5"/>
        <v>4049808.7</v>
      </c>
      <c r="G58" s="125">
        <f t="shared" si="1"/>
        <v>1.7464004555172521</v>
      </c>
      <c r="H58" s="125">
        <f>F58/E58</f>
        <v>0.99993158169636809</v>
      </c>
      <c r="I58" s="113"/>
      <c r="J58" s="114"/>
    </row>
    <row r="59" spans="1:10" s="95" customFormat="1" ht="63" x14ac:dyDescent="0.2">
      <c r="A59" s="93" t="s">
        <v>586</v>
      </c>
      <c r="B59" s="94" t="s">
        <v>310</v>
      </c>
      <c r="C59" s="96">
        <v>2270945.9</v>
      </c>
      <c r="D59" s="96">
        <v>1704113.2</v>
      </c>
      <c r="E59" s="96">
        <v>2270945.9</v>
      </c>
      <c r="F59" s="96">
        <v>2270943.7000000002</v>
      </c>
      <c r="G59" s="126">
        <f t="shared" si="1"/>
        <v>1.3326249101292098</v>
      </c>
      <c r="H59" s="126">
        <f>F59/E59</f>
        <v>0.99999903124068268</v>
      </c>
      <c r="I59" s="117" t="s">
        <v>587</v>
      </c>
      <c r="J59" s="115"/>
    </row>
    <row r="60" spans="1:10" s="95" customFormat="1" ht="33.75" customHeight="1" x14ac:dyDescent="0.2">
      <c r="A60" s="93" t="s">
        <v>588</v>
      </c>
      <c r="B60" s="94" t="s">
        <v>589</v>
      </c>
      <c r="C60" s="96"/>
      <c r="D60" s="96"/>
      <c r="E60" s="96"/>
      <c r="F60" s="96"/>
      <c r="G60" s="126"/>
      <c r="H60" s="126"/>
      <c r="I60" s="115"/>
      <c r="J60" s="115"/>
    </row>
    <row r="61" spans="1:10" ht="23.25" customHeight="1" x14ac:dyDescent="0.2">
      <c r="A61" s="93" t="s">
        <v>590</v>
      </c>
      <c r="B61" s="94" t="s">
        <v>591</v>
      </c>
      <c r="C61" s="96"/>
      <c r="D61" s="96"/>
      <c r="E61" s="96"/>
      <c r="F61" s="96"/>
      <c r="G61" s="126"/>
      <c r="H61" s="126"/>
      <c r="I61" s="119"/>
      <c r="J61" s="120"/>
    </row>
    <row r="62" spans="1:10" s="95" customFormat="1" ht="78.75" x14ac:dyDescent="0.2">
      <c r="A62" s="93" t="s">
        <v>592</v>
      </c>
      <c r="B62" s="94" t="s">
        <v>314</v>
      </c>
      <c r="C62" s="96">
        <v>506413.6</v>
      </c>
      <c r="D62" s="96">
        <v>465531.7</v>
      </c>
      <c r="E62" s="96">
        <v>506413.6</v>
      </c>
      <c r="F62" s="96">
        <v>506401.5</v>
      </c>
      <c r="G62" s="126">
        <f t="shared" si="1"/>
        <v>1.0877916584413048</v>
      </c>
      <c r="H62" s="126">
        <f t="shared" ref="H62:H125" si="6">F62/E62</f>
        <v>0.99997610648687163</v>
      </c>
      <c r="I62" s="117" t="s">
        <v>717</v>
      </c>
      <c r="J62" s="116"/>
    </row>
    <row r="63" spans="1:10" s="95" customFormat="1" ht="63" x14ac:dyDescent="0.2">
      <c r="A63" s="93" t="s">
        <v>593</v>
      </c>
      <c r="B63" s="94" t="s">
        <v>422</v>
      </c>
      <c r="C63" s="96">
        <v>1272726.2</v>
      </c>
      <c r="D63" s="96">
        <v>149301.29999999999</v>
      </c>
      <c r="E63" s="96">
        <v>1272726.3</v>
      </c>
      <c r="F63" s="96">
        <v>1272463.5</v>
      </c>
      <c r="G63" s="126">
        <f t="shared" si="1"/>
        <v>8.522789151869409</v>
      </c>
      <c r="H63" s="126">
        <f t="shared" si="6"/>
        <v>0.99979351412790007</v>
      </c>
      <c r="I63" s="117" t="s">
        <v>594</v>
      </c>
      <c r="J63" s="116"/>
    </row>
    <row r="64" spans="1:10" s="92" customFormat="1" ht="35.25" customHeight="1" x14ac:dyDescent="0.2">
      <c r="A64" s="98" t="s">
        <v>595</v>
      </c>
      <c r="B64" s="99" t="s">
        <v>343</v>
      </c>
      <c r="C64" s="124">
        <f>SUM(C65:C67)</f>
        <v>31670172</v>
      </c>
      <c r="D64" s="124">
        <f>SUM(D65:D67)</f>
        <v>25744588.900000002</v>
      </c>
      <c r="E64" s="124">
        <f>SUM(E65:E67)</f>
        <v>31670172</v>
      </c>
      <c r="F64" s="124">
        <f>SUM(F65:F67)</f>
        <v>31171854.699999999</v>
      </c>
      <c r="G64" s="125">
        <f t="shared" si="1"/>
        <v>1.210811903856037</v>
      </c>
      <c r="H64" s="125">
        <f t="shared" si="6"/>
        <v>0.9842654059472743</v>
      </c>
      <c r="I64" s="113"/>
      <c r="J64" s="114"/>
    </row>
    <row r="65" spans="1:10" s="95" customFormat="1" ht="268.5" customHeight="1" x14ac:dyDescent="0.2">
      <c r="A65" s="93" t="s">
        <v>596</v>
      </c>
      <c r="B65" s="94" t="s">
        <v>262</v>
      </c>
      <c r="C65" s="96">
        <v>30813349.300000001</v>
      </c>
      <c r="D65" s="96">
        <v>24927368</v>
      </c>
      <c r="E65" s="96">
        <v>30813349.300000001</v>
      </c>
      <c r="F65" s="96">
        <v>30487016</v>
      </c>
      <c r="G65" s="126">
        <f t="shared" si="1"/>
        <v>1.2230338959171301</v>
      </c>
      <c r="H65" s="126">
        <f t="shared" si="6"/>
        <v>0.98940935317278211</v>
      </c>
      <c r="I65" s="117" t="s">
        <v>748</v>
      </c>
      <c r="J65" s="115"/>
    </row>
    <row r="66" spans="1:10" s="95" customFormat="1" ht="25.5" customHeight="1" x14ac:dyDescent="0.2">
      <c r="A66" s="93" t="s">
        <v>597</v>
      </c>
      <c r="B66" s="94" t="s">
        <v>264</v>
      </c>
      <c r="C66" s="96">
        <v>329031.90000000002</v>
      </c>
      <c r="D66" s="96">
        <v>314448.59999999998</v>
      </c>
      <c r="E66" s="96">
        <v>329031.90000000002</v>
      </c>
      <c r="F66" s="96">
        <v>320031.90000000002</v>
      </c>
      <c r="G66" s="126">
        <f t="shared" si="1"/>
        <v>1.0177558430853249</v>
      </c>
      <c r="H66" s="126">
        <f t="shared" si="6"/>
        <v>0.97264702905706102</v>
      </c>
      <c r="I66" s="115"/>
      <c r="J66" s="115"/>
    </row>
    <row r="67" spans="1:10" s="95" customFormat="1" ht="63" x14ac:dyDescent="0.2">
      <c r="A67" s="93" t="s">
        <v>598</v>
      </c>
      <c r="B67" s="94" t="s">
        <v>267</v>
      </c>
      <c r="C67" s="96">
        <v>527790.80000000005</v>
      </c>
      <c r="D67" s="96">
        <v>502772.3</v>
      </c>
      <c r="E67" s="96">
        <v>527790.80000000005</v>
      </c>
      <c r="F67" s="96">
        <v>364806.8</v>
      </c>
      <c r="G67" s="126">
        <f t="shared" si="1"/>
        <v>0.72559049096380213</v>
      </c>
      <c r="H67" s="126">
        <f t="shared" si="6"/>
        <v>0.69119582986289252</v>
      </c>
      <c r="I67" s="117" t="s">
        <v>718</v>
      </c>
      <c r="J67" s="117" t="s">
        <v>599</v>
      </c>
    </row>
    <row r="68" spans="1:10" s="92" customFormat="1" ht="39.75" customHeight="1" x14ac:dyDescent="0.2">
      <c r="A68" s="90" t="s">
        <v>600</v>
      </c>
      <c r="B68" s="99" t="s">
        <v>277</v>
      </c>
      <c r="C68" s="124">
        <f>SUM(C69:C78)</f>
        <v>12122817.300000001</v>
      </c>
      <c r="D68" s="124">
        <f>SUM(D69:D78)</f>
        <v>4019579.4999999991</v>
      </c>
      <c r="E68" s="124">
        <f>SUM(E69:E78)</f>
        <v>12118829.300000001</v>
      </c>
      <c r="F68" s="124">
        <f>SUM(F69:F78)</f>
        <v>9509300.9000000004</v>
      </c>
      <c r="G68" s="125">
        <f t="shared" si="1"/>
        <v>2.3657451979740673</v>
      </c>
      <c r="H68" s="125">
        <f t="shared" si="6"/>
        <v>0.78467157714648228</v>
      </c>
      <c r="I68" s="113"/>
      <c r="J68" s="114"/>
    </row>
    <row r="69" spans="1:10" s="95" customFormat="1" ht="114" customHeight="1" x14ac:dyDescent="0.2">
      <c r="A69" s="93" t="s">
        <v>601</v>
      </c>
      <c r="B69" s="94" t="s">
        <v>60</v>
      </c>
      <c r="C69" s="96">
        <v>2580682.7000000002</v>
      </c>
      <c r="D69" s="96">
        <v>1545000</v>
      </c>
      <c r="E69" s="96">
        <v>2559804.6</v>
      </c>
      <c r="F69" s="96">
        <v>2575905.1</v>
      </c>
      <c r="G69" s="126">
        <f t="shared" si="1"/>
        <v>1.6672524919093852</v>
      </c>
      <c r="H69" s="126">
        <f t="shared" si="6"/>
        <v>1.0062897378964004</v>
      </c>
      <c r="I69" s="117" t="s">
        <v>602</v>
      </c>
      <c r="J69" s="115"/>
    </row>
    <row r="70" spans="1:10" s="95" customFormat="1" ht="47.25" x14ac:dyDescent="0.2">
      <c r="A70" s="93" t="s">
        <v>603</v>
      </c>
      <c r="B70" s="94" t="s">
        <v>278</v>
      </c>
      <c r="C70" s="96">
        <v>187292.6</v>
      </c>
      <c r="D70" s="96">
        <v>170063.5</v>
      </c>
      <c r="E70" s="96">
        <v>187292.6</v>
      </c>
      <c r="F70" s="96">
        <v>183979.3</v>
      </c>
      <c r="G70" s="126">
        <f t="shared" si="1"/>
        <v>1.0818270822369291</v>
      </c>
      <c r="H70" s="126">
        <f t="shared" si="6"/>
        <v>0.98230949861339945</v>
      </c>
      <c r="I70" s="117" t="s">
        <v>604</v>
      </c>
      <c r="J70" s="115"/>
    </row>
    <row r="71" spans="1:10" s="95" customFormat="1" ht="24" customHeight="1" x14ac:dyDescent="0.2">
      <c r="A71" s="93" t="s">
        <v>605</v>
      </c>
      <c r="B71" s="94" t="s">
        <v>606</v>
      </c>
      <c r="C71" s="96">
        <v>59637.5</v>
      </c>
      <c r="D71" s="96">
        <v>59982.5</v>
      </c>
      <c r="E71" s="96">
        <v>59637.5</v>
      </c>
      <c r="F71" s="96">
        <v>58029.9</v>
      </c>
      <c r="G71" s="126">
        <f t="shared" si="1"/>
        <v>0.96744717209186015</v>
      </c>
      <c r="H71" s="126">
        <f t="shared" si="6"/>
        <v>0.97304380632990994</v>
      </c>
      <c r="I71" s="115"/>
      <c r="J71" s="116"/>
    </row>
    <row r="72" spans="1:10" s="95" customFormat="1" ht="63" x14ac:dyDescent="0.2">
      <c r="A72" s="93" t="s">
        <v>607</v>
      </c>
      <c r="B72" s="94" t="s">
        <v>281</v>
      </c>
      <c r="C72" s="96">
        <v>2249035.2000000002</v>
      </c>
      <c r="D72" s="96">
        <v>1075314.8</v>
      </c>
      <c r="E72" s="96">
        <v>2249035.2000000002</v>
      </c>
      <c r="F72" s="96">
        <v>2236515.7000000002</v>
      </c>
      <c r="G72" s="126">
        <f t="shared" si="1"/>
        <v>2.0798706574112065</v>
      </c>
      <c r="H72" s="126">
        <f t="shared" si="6"/>
        <v>0.99443339081575954</v>
      </c>
      <c r="I72" s="117" t="s">
        <v>719</v>
      </c>
      <c r="J72" s="115"/>
    </row>
    <row r="73" spans="1:10" s="95" customFormat="1" ht="78.75" x14ac:dyDescent="0.2">
      <c r="A73" s="93" t="s">
        <v>608</v>
      </c>
      <c r="B73" s="94" t="s">
        <v>32</v>
      </c>
      <c r="C73" s="96">
        <v>966304.7</v>
      </c>
      <c r="D73" s="96">
        <v>220351.8</v>
      </c>
      <c r="E73" s="96">
        <v>966304.7</v>
      </c>
      <c r="F73" s="96">
        <v>929762.7</v>
      </c>
      <c r="G73" s="126">
        <f t="shared" ref="G73:G125" si="7">F73/D73</f>
        <v>4.2194468118708359</v>
      </c>
      <c r="H73" s="126">
        <f t="shared" si="6"/>
        <v>0.96218377081266393</v>
      </c>
      <c r="I73" s="117" t="s">
        <v>720</v>
      </c>
      <c r="J73" s="115"/>
    </row>
    <row r="74" spans="1:10" s="95" customFormat="1" ht="63" x14ac:dyDescent="0.2">
      <c r="A74" s="93" t="s">
        <v>609</v>
      </c>
      <c r="B74" s="94" t="s">
        <v>610</v>
      </c>
      <c r="C74" s="96">
        <v>128096.3</v>
      </c>
      <c r="D74" s="96">
        <v>168079.3</v>
      </c>
      <c r="E74" s="96">
        <v>128096.3</v>
      </c>
      <c r="F74" s="96">
        <v>128092.8</v>
      </c>
      <c r="G74" s="126">
        <f t="shared" si="7"/>
        <v>0.76209741473221282</v>
      </c>
      <c r="H74" s="126">
        <f t="shared" si="6"/>
        <v>0.99997267680643387</v>
      </c>
      <c r="I74" s="117" t="s">
        <v>611</v>
      </c>
      <c r="J74" s="116"/>
    </row>
    <row r="75" spans="1:10" s="95" customFormat="1" ht="137.25" customHeight="1" x14ac:dyDescent="0.2">
      <c r="A75" s="93" t="s">
        <v>612</v>
      </c>
      <c r="B75" s="94" t="s">
        <v>613</v>
      </c>
      <c r="C75" s="96">
        <v>43164.2</v>
      </c>
      <c r="D75" s="96">
        <v>69704.800000000003</v>
      </c>
      <c r="E75" s="96">
        <v>60054.3</v>
      </c>
      <c r="F75" s="96">
        <v>23849.9</v>
      </c>
      <c r="G75" s="126">
        <f t="shared" si="7"/>
        <v>0.34215577693358279</v>
      </c>
      <c r="H75" s="126">
        <f t="shared" si="6"/>
        <v>0.39713892260837275</v>
      </c>
      <c r="I75" s="117" t="s">
        <v>722</v>
      </c>
      <c r="J75" s="117" t="s">
        <v>614</v>
      </c>
    </row>
    <row r="76" spans="1:10" s="95" customFormat="1" ht="25.5" customHeight="1" x14ac:dyDescent="0.2">
      <c r="A76" s="93" t="s">
        <v>615</v>
      </c>
      <c r="B76" s="94" t="s">
        <v>97</v>
      </c>
      <c r="C76" s="96">
        <v>768656.4</v>
      </c>
      <c r="D76" s="96">
        <v>711082.8</v>
      </c>
      <c r="E76" s="96">
        <v>768656.4</v>
      </c>
      <c r="F76" s="96">
        <v>758519.4</v>
      </c>
      <c r="G76" s="126">
        <f t="shared" si="7"/>
        <v>1.066710374656791</v>
      </c>
      <c r="H76" s="126">
        <f t="shared" si="6"/>
        <v>0.98681205282360229</v>
      </c>
      <c r="I76" s="115"/>
      <c r="J76" s="116"/>
    </row>
    <row r="77" spans="1:10" s="95" customFormat="1" ht="31.5" x14ac:dyDescent="0.2">
      <c r="A77" s="93" t="s">
        <v>616</v>
      </c>
      <c r="B77" s="94" t="s">
        <v>188</v>
      </c>
      <c r="C77" s="96">
        <v>15000</v>
      </c>
      <c r="D77" s="96"/>
      <c r="E77" s="96">
        <v>15000</v>
      </c>
      <c r="F77" s="96">
        <v>15000</v>
      </c>
      <c r="G77" s="126"/>
      <c r="H77" s="126">
        <f t="shared" si="6"/>
        <v>1</v>
      </c>
      <c r="I77" s="117" t="s">
        <v>721</v>
      </c>
      <c r="J77" s="116"/>
    </row>
    <row r="78" spans="1:10" s="95" customFormat="1" ht="78.75" x14ac:dyDescent="0.2">
      <c r="A78" s="93" t="s">
        <v>617</v>
      </c>
      <c r="B78" s="94" t="s">
        <v>286</v>
      </c>
      <c r="C78" s="96">
        <v>5124947.7</v>
      </c>
      <c r="D78" s="96"/>
      <c r="E78" s="96">
        <v>5124947.7</v>
      </c>
      <c r="F78" s="96">
        <v>2599646.1</v>
      </c>
      <c r="G78" s="126"/>
      <c r="H78" s="126">
        <f t="shared" si="6"/>
        <v>0.50725319596919982</v>
      </c>
      <c r="I78" s="117" t="s">
        <v>741</v>
      </c>
      <c r="J78" s="117" t="s">
        <v>618</v>
      </c>
    </row>
    <row r="79" spans="1:10" s="92" customFormat="1" ht="31.5" customHeight="1" x14ac:dyDescent="0.2">
      <c r="A79" s="90" t="s">
        <v>619</v>
      </c>
      <c r="B79" s="100" t="s">
        <v>304</v>
      </c>
      <c r="C79" s="124">
        <f>SUM(C80:C83)</f>
        <v>24598307.300000001</v>
      </c>
      <c r="D79" s="124">
        <f>SUM(D80:D83)</f>
        <v>10402201.700000001</v>
      </c>
      <c r="E79" s="124">
        <f>SUM(E80:E83)</f>
        <v>24559307.300000001</v>
      </c>
      <c r="F79" s="124">
        <f>SUM(F80:F83)</f>
        <v>23530181.200000003</v>
      </c>
      <c r="G79" s="125">
        <f t="shared" si="7"/>
        <v>2.262038545166837</v>
      </c>
      <c r="H79" s="125">
        <f t="shared" si="6"/>
        <v>0.9580962896294718</v>
      </c>
      <c r="I79" s="113"/>
      <c r="J79" s="114"/>
    </row>
    <row r="80" spans="1:10" s="95" customFormat="1" ht="183.75" customHeight="1" x14ac:dyDescent="0.2">
      <c r="A80" s="93" t="s">
        <v>620</v>
      </c>
      <c r="B80" s="94" t="s">
        <v>621</v>
      </c>
      <c r="C80" s="96">
        <v>1432933.9</v>
      </c>
      <c r="D80" s="96">
        <v>301332.8</v>
      </c>
      <c r="E80" s="96">
        <v>1432933.9</v>
      </c>
      <c r="F80" s="96">
        <v>1377988.3</v>
      </c>
      <c r="G80" s="126">
        <f t="shared" si="7"/>
        <v>4.5729781158904705</v>
      </c>
      <c r="H80" s="126">
        <f t="shared" si="6"/>
        <v>0.96165517474323148</v>
      </c>
      <c r="I80" s="117" t="s">
        <v>622</v>
      </c>
      <c r="J80" s="116"/>
    </row>
    <row r="81" spans="1:10" s="95" customFormat="1" ht="63" x14ac:dyDescent="0.2">
      <c r="A81" s="93" t="s">
        <v>623</v>
      </c>
      <c r="B81" s="94" t="s">
        <v>624</v>
      </c>
      <c r="C81" s="96">
        <v>22824929.199999999</v>
      </c>
      <c r="D81" s="96">
        <v>9849921.3000000007</v>
      </c>
      <c r="E81" s="96">
        <v>22785929.199999999</v>
      </c>
      <c r="F81" s="96">
        <v>21903927.800000001</v>
      </c>
      <c r="G81" s="126">
        <f t="shared" si="7"/>
        <v>2.2237667827863761</v>
      </c>
      <c r="H81" s="126">
        <f t="shared" si="6"/>
        <v>0.96129183970254772</v>
      </c>
      <c r="I81" s="117" t="s">
        <v>625</v>
      </c>
      <c r="J81" s="116"/>
    </row>
    <row r="82" spans="1:10" s="95" customFormat="1" ht="114" customHeight="1" x14ac:dyDescent="0.2">
      <c r="A82" s="93" t="s">
        <v>626</v>
      </c>
      <c r="B82" s="94" t="s">
        <v>627</v>
      </c>
      <c r="C82" s="96">
        <v>214916.1</v>
      </c>
      <c r="D82" s="96">
        <v>124104.6</v>
      </c>
      <c r="E82" s="96">
        <v>214916.1</v>
      </c>
      <c r="F82" s="96">
        <v>205490.8</v>
      </c>
      <c r="G82" s="126">
        <f t="shared" si="7"/>
        <v>1.6557871344011421</v>
      </c>
      <c r="H82" s="126">
        <f t="shared" si="6"/>
        <v>0.95614428141958641</v>
      </c>
      <c r="I82" s="117" t="s">
        <v>628</v>
      </c>
      <c r="J82" s="115"/>
    </row>
    <row r="83" spans="1:10" s="95" customFormat="1" ht="94.5" x14ac:dyDescent="0.2">
      <c r="A83" s="93" t="s">
        <v>629</v>
      </c>
      <c r="B83" s="94" t="s">
        <v>630</v>
      </c>
      <c r="C83" s="96">
        <v>125528.1</v>
      </c>
      <c r="D83" s="96">
        <v>126843</v>
      </c>
      <c r="E83" s="96">
        <v>125528.1</v>
      </c>
      <c r="F83" s="96">
        <v>42774.3</v>
      </c>
      <c r="G83" s="126">
        <f t="shared" si="7"/>
        <v>0.33722239303706159</v>
      </c>
      <c r="H83" s="126">
        <f t="shared" si="6"/>
        <v>0.34075477920879865</v>
      </c>
      <c r="I83" s="117" t="s">
        <v>631</v>
      </c>
      <c r="J83" s="117" t="s">
        <v>632</v>
      </c>
    </row>
    <row r="84" spans="1:10" s="92" customFormat="1" ht="33" customHeight="1" x14ac:dyDescent="0.2">
      <c r="A84" s="90" t="s">
        <v>633</v>
      </c>
      <c r="B84" s="100" t="s">
        <v>300</v>
      </c>
      <c r="C84" s="124">
        <f>SUM(C85:C86)</f>
        <v>113196.6</v>
      </c>
      <c r="D84" s="124">
        <f>SUM(D85:D86)</f>
        <v>68934</v>
      </c>
      <c r="E84" s="124">
        <f>SUM(E85:E86)</f>
        <v>113196.6</v>
      </c>
      <c r="F84" s="124">
        <f>SUM(F85:F86)</f>
        <v>112519.1</v>
      </c>
      <c r="G84" s="125">
        <f t="shared" si="7"/>
        <v>1.6322728987147128</v>
      </c>
      <c r="H84" s="125">
        <f t="shared" si="6"/>
        <v>0.9940148379014917</v>
      </c>
      <c r="I84" s="113"/>
      <c r="J84" s="114"/>
    </row>
    <row r="85" spans="1:10" s="95" customFormat="1" ht="29.25" customHeight="1" x14ac:dyDescent="0.2">
      <c r="A85" s="93" t="s">
        <v>634</v>
      </c>
      <c r="B85" s="94" t="s">
        <v>216</v>
      </c>
      <c r="C85" s="96">
        <v>34776.1</v>
      </c>
      <c r="D85" s="96">
        <v>32946.1</v>
      </c>
      <c r="E85" s="96">
        <v>34776.1</v>
      </c>
      <c r="F85" s="96">
        <v>34486.6</v>
      </c>
      <c r="G85" s="126">
        <f t="shared" si="7"/>
        <v>1.0467581898919751</v>
      </c>
      <c r="H85" s="126">
        <f t="shared" si="6"/>
        <v>0.99167531724373925</v>
      </c>
      <c r="I85" s="115"/>
      <c r="J85" s="116"/>
    </row>
    <row r="86" spans="1:10" s="95" customFormat="1" ht="112.5" customHeight="1" x14ac:dyDescent="0.2">
      <c r="A86" s="93" t="s">
        <v>635</v>
      </c>
      <c r="B86" s="94" t="s">
        <v>636</v>
      </c>
      <c r="C86" s="96">
        <v>78420.5</v>
      </c>
      <c r="D86" s="96">
        <v>35987.9</v>
      </c>
      <c r="E86" s="96">
        <v>78420.5</v>
      </c>
      <c r="F86" s="96">
        <v>78032.5</v>
      </c>
      <c r="G86" s="126">
        <f t="shared" si="7"/>
        <v>2.1682982335729508</v>
      </c>
      <c r="H86" s="126">
        <f t="shared" si="6"/>
        <v>0.99505231412704587</v>
      </c>
      <c r="I86" s="117" t="s">
        <v>723</v>
      </c>
      <c r="J86" s="116"/>
    </row>
    <row r="87" spans="1:10" s="92" customFormat="1" ht="56.25" customHeight="1" x14ac:dyDescent="0.2">
      <c r="A87" s="90" t="s">
        <v>637</v>
      </c>
      <c r="B87" s="91" t="s">
        <v>638</v>
      </c>
      <c r="C87" s="124">
        <f>SUM(C88:C91)</f>
        <v>1935489.4000000001</v>
      </c>
      <c r="D87" s="124">
        <f>SUM(D88:D91)</f>
        <v>150540.20000000001</v>
      </c>
      <c r="E87" s="124">
        <f>SUM(E88:E91)</f>
        <v>1935489.4000000001</v>
      </c>
      <c r="F87" s="124">
        <f>SUM(F88:F91)</f>
        <v>1935141.3</v>
      </c>
      <c r="G87" s="125">
        <f t="shared" si="7"/>
        <v>12.854648127211203</v>
      </c>
      <c r="H87" s="125">
        <f t="shared" si="6"/>
        <v>0.99982014884710813</v>
      </c>
      <c r="I87" s="113"/>
      <c r="J87" s="114"/>
    </row>
    <row r="88" spans="1:10" s="95" customFormat="1" ht="103.5" customHeight="1" x14ac:dyDescent="0.2">
      <c r="A88" s="93" t="s">
        <v>639</v>
      </c>
      <c r="B88" s="94" t="s">
        <v>640</v>
      </c>
      <c r="C88" s="96">
        <v>114218.2</v>
      </c>
      <c r="D88" s="96">
        <v>62468.800000000003</v>
      </c>
      <c r="E88" s="96">
        <v>114218.2</v>
      </c>
      <c r="F88" s="96">
        <v>114218.2</v>
      </c>
      <c r="G88" s="126">
        <f t="shared" si="7"/>
        <v>1.8284039392464717</v>
      </c>
      <c r="H88" s="126">
        <f t="shared" si="6"/>
        <v>1</v>
      </c>
      <c r="I88" s="117" t="s">
        <v>641</v>
      </c>
      <c r="J88" s="116"/>
    </row>
    <row r="89" spans="1:10" s="95" customFormat="1" ht="121.5" customHeight="1" x14ac:dyDescent="0.2">
      <c r="A89" s="93" t="s">
        <v>642</v>
      </c>
      <c r="B89" s="94" t="s">
        <v>643</v>
      </c>
      <c r="C89" s="96">
        <v>1503909.3</v>
      </c>
      <c r="D89" s="96">
        <v>600</v>
      </c>
      <c r="E89" s="96">
        <v>1503909.3</v>
      </c>
      <c r="F89" s="96">
        <v>1503909.1</v>
      </c>
      <c r="G89" s="126">
        <f t="shared" si="7"/>
        <v>2506.515166666667</v>
      </c>
      <c r="H89" s="126">
        <f t="shared" si="6"/>
        <v>0.99999986701325672</v>
      </c>
      <c r="I89" s="117" t="s">
        <v>724</v>
      </c>
      <c r="J89" s="116"/>
    </row>
    <row r="90" spans="1:10" s="95" customFormat="1" ht="47.25" x14ac:dyDescent="0.2">
      <c r="A90" s="93" t="s">
        <v>644</v>
      </c>
      <c r="B90" s="94" t="s">
        <v>645</v>
      </c>
      <c r="C90" s="96">
        <v>280922.59999999998</v>
      </c>
      <c r="D90" s="96">
        <v>82173.899999999994</v>
      </c>
      <c r="E90" s="96">
        <v>280922.59999999998</v>
      </c>
      <c r="F90" s="96">
        <v>280574.7</v>
      </c>
      <c r="G90" s="126">
        <f t="shared" si="7"/>
        <v>3.414401653079628</v>
      </c>
      <c r="H90" s="126">
        <f t="shared" si="6"/>
        <v>0.99876158059194964</v>
      </c>
      <c r="I90" s="117" t="s">
        <v>646</v>
      </c>
      <c r="J90" s="116"/>
    </row>
    <row r="91" spans="1:10" s="95" customFormat="1" ht="31.5" x14ac:dyDescent="0.2">
      <c r="A91" s="93" t="s">
        <v>647</v>
      </c>
      <c r="B91" s="94" t="s">
        <v>648</v>
      </c>
      <c r="C91" s="96">
        <v>36439.300000000003</v>
      </c>
      <c r="D91" s="96">
        <v>5297.5</v>
      </c>
      <c r="E91" s="96">
        <v>36439.300000000003</v>
      </c>
      <c r="F91" s="96">
        <v>36439.300000000003</v>
      </c>
      <c r="G91" s="126">
        <f t="shared" si="7"/>
        <v>6.8785842378480417</v>
      </c>
      <c r="H91" s="126">
        <f t="shared" si="6"/>
        <v>1</v>
      </c>
      <c r="I91" s="117" t="s">
        <v>649</v>
      </c>
      <c r="J91" s="116"/>
    </row>
    <row r="92" spans="1:10" s="92" customFormat="1" ht="45.75" customHeight="1" x14ac:dyDescent="0.2">
      <c r="A92" s="90" t="s">
        <v>650</v>
      </c>
      <c r="B92" s="99" t="s">
        <v>324</v>
      </c>
      <c r="C92" s="124">
        <f>SUM(C93:C94)</f>
        <v>129615</v>
      </c>
      <c r="D92" s="124">
        <f>SUM(D93:D94)</f>
        <v>113161.60000000001</v>
      </c>
      <c r="E92" s="124">
        <f>SUM(E93:E94)</f>
        <v>128145.2</v>
      </c>
      <c r="F92" s="124">
        <f>SUM(F93:F94)</f>
        <v>127050.2</v>
      </c>
      <c r="G92" s="125">
        <f t="shared" si="7"/>
        <v>1.1227324463422219</v>
      </c>
      <c r="H92" s="125">
        <f t="shared" si="6"/>
        <v>0.99145500572787748</v>
      </c>
      <c r="I92" s="113"/>
      <c r="J92" s="114"/>
    </row>
    <row r="93" spans="1:10" s="95" customFormat="1" ht="47.25" x14ac:dyDescent="0.2">
      <c r="A93" s="93" t="s">
        <v>651</v>
      </c>
      <c r="B93" s="94" t="s">
        <v>369</v>
      </c>
      <c r="C93" s="96">
        <v>989.7</v>
      </c>
      <c r="D93" s="96">
        <v>1500</v>
      </c>
      <c r="E93" s="96">
        <v>989.7</v>
      </c>
      <c r="F93" s="96"/>
      <c r="G93" s="126">
        <f>F93/D93</f>
        <v>0</v>
      </c>
      <c r="H93" s="126">
        <f t="shared" si="6"/>
        <v>0</v>
      </c>
      <c r="I93" s="117" t="s">
        <v>652</v>
      </c>
      <c r="J93" s="117" t="s">
        <v>652</v>
      </c>
    </row>
    <row r="94" spans="1:10" s="95" customFormat="1" ht="39" customHeight="1" x14ac:dyDescent="0.2">
      <c r="A94" s="93" t="s">
        <v>653</v>
      </c>
      <c r="B94" s="94" t="s">
        <v>12</v>
      </c>
      <c r="C94" s="96">
        <v>128625.3</v>
      </c>
      <c r="D94" s="96">
        <v>111661.6</v>
      </c>
      <c r="E94" s="96">
        <v>127155.5</v>
      </c>
      <c r="F94" s="96">
        <v>127050.2</v>
      </c>
      <c r="G94" s="126">
        <f>F94/D94</f>
        <v>1.1378146112898255</v>
      </c>
      <c r="H94" s="126">
        <f t="shared" si="6"/>
        <v>0.99917188009956315</v>
      </c>
      <c r="I94" s="115"/>
      <c r="J94" s="115"/>
    </row>
    <row r="95" spans="1:10" s="92" customFormat="1" ht="47.25" customHeight="1" x14ac:dyDescent="0.2">
      <c r="A95" s="90" t="s">
        <v>654</v>
      </c>
      <c r="B95" s="91" t="s">
        <v>655</v>
      </c>
      <c r="C95" s="124">
        <f>SUM(C96:C98)</f>
        <v>1182961.8999999999</v>
      </c>
      <c r="D95" s="124">
        <f>SUM(D96:D98)</f>
        <v>791194.5</v>
      </c>
      <c r="E95" s="124">
        <f>SUM(E96:E98)</f>
        <v>1182961.8999999999</v>
      </c>
      <c r="F95" s="124">
        <f>SUM(F96:F98)</f>
        <v>1179528.2</v>
      </c>
      <c r="G95" s="125">
        <f t="shared" si="7"/>
        <v>1.4908195140385834</v>
      </c>
      <c r="H95" s="125">
        <f t="shared" si="6"/>
        <v>0.99709737059156345</v>
      </c>
      <c r="I95" s="113"/>
      <c r="J95" s="114"/>
    </row>
    <row r="96" spans="1:10" s="95" customFormat="1" ht="137.25" customHeight="1" x14ac:dyDescent="0.2">
      <c r="A96" s="93" t="s">
        <v>656</v>
      </c>
      <c r="B96" s="94" t="s">
        <v>15</v>
      </c>
      <c r="C96" s="96">
        <v>851956.9</v>
      </c>
      <c r="D96" s="96">
        <v>524638.4</v>
      </c>
      <c r="E96" s="96">
        <v>851956.9</v>
      </c>
      <c r="F96" s="96">
        <v>850322.2</v>
      </c>
      <c r="G96" s="126">
        <f t="shared" si="7"/>
        <v>1.6207776632438646</v>
      </c>
      <c r="H96" s="126">
        <f t="shared" si="6"/>
        <v>0.99808124096418482</v>
      </c>
      <c r="I96" s="117" t="s">
        <v>657</v>
      </c>
      <c r="J96" s="116"/>
    </row>
    <row r="97" spans="1:11" s="95" customFormat="1" ht="47.25" x14ac:dyDescent="0.2">
      <c r="A97" s="93" t="s">
        <v>658</v>
      </c>
      <c r="B97" s="94" t="s">
        <v>16</v>
      </c>
      <c r="C97" s="96">
        <v>234137.8</v>
      </c>
      <c r="D97" s="96">
        <v>249713.6</v>
      </c>
      <c r="E97" s="96">
        <v>234137.8</v>
      </c>
      <c r="F97" s="96">
        <v>233339.5</v>
      </c>
      <c r="G97" s="126">
        <f t="shared" si="7"/>
        <v>0.93442848126814071</v>
      </c>
      <c r="H97" s="126">
        <f t="shared" si="6"/>
        <v>0.99659046937316409</v>
      </c>
      <c r="I97" s="117" t="s">
        <v>659</v>
      </c>
      <c r="J97" s="116"/>
    </row>
    <row r="98" spans="1:11" s="95" customFormat="1" ht="47.25" x14ac:dyDescent="0.2">
      <c r="A98" s="93" t="s">
        <v>660</v>
      </c>
      <c r="B98" s="94" t="s">
        <v>373</v>
      </c>
      <c r="C98" s="96">
        <v>96867.199999999997</v>
      </c>
      <c r="D98" s="96">
        <v>16842.5</v>
      </c>
      <c r="E98" s="96">
        <v>96867.199999999997</v>
      </c>
      <c r="F98" s="96">
        <v>95866.5</v>
      </c>
      <c r="G98" s="126">
        <f t="shared" si="7"/>
        <v>5.6919400326554843</v>
      </c>
      <c r="H98" s="126">
        <f t="shared" si="6"/>
        <v>0.989669361765386</v>
      </c>
      <c r="I98" s="117" t="s">
        <v>661</v>
      </c>
      <c r="J98" s="116"/>
    </row>
    <row r="99" spans="1:11" s="92" customFormat="1" ht="48" customHeight="1" x14ac:dyDescent="0.2">
      <c r="A99" s="90" t="s">
        <v>662</v>
      </c>
      <c r="B99" s="99" t="s">
        <v>663</v>
      </c>
      <c r="C99" s="124">
        <f>SUM(C100:C104)</f>
        <v>283038.40000000002</v>
      </c>
      <c r="D99" s="124">
        <f t="shared" ref="D99:F99" si="8">SUM(D100:D104)</f>
        <v>127560.8</v>
      </c>
      <c r="E99" s="124">
        <f t="shared" si="8"/>
        <v>283038.40000000002</v>
      </c>
      <c r="F99" s="124">
        <f t="shared" si="8"/>
        <v>271377.80000000005</v>
      </c>
      <c r="G99" s="125">
        <f t="shared" si="7"/>
        <v>2.127438837009489</v>
      </c>
      <c r="H99" s="125">
        <f t="shared" si="6"/>
        <v>0.95880205654073802</v>
      </c>
      <c r="I99" s="113"/>
      <c r="J99" s="114"/>
    </row>
    <row r="100" spans="1:11" s="95" customFormat="1" ht="94.5" x14ac:dyDescent="0.2">
      <c r="A100" s="93" t="s">
        <v>664</v>
      </c>
      <c r="B100" s="94" t="s">
        <v>19</v>
      </c>
      <c r="C100" s="96">
        <v>74905</v>
      </c>
      <c r="D100" s="96">
        <v>51182.5</v>
      </c>
      <c r="E100" s="96">
        <v>74905</v>
      </c>
      <c r="F100" s="96">
        <v>72812.5</v>
      </c>
      <c r="G100" s="126">
        <f t="shared" si="7"/>
        <v>1.4226053826991647</v>
      </c>
      <c r="H100" s="126">
        <f t="shared" si="6"/>
        <v>0.97206461517922704</v>
      </c>
      <c r="I100" s="117" t="s">
        <v>726</v>
      </c>
      <c r="J100" s="116"/>
    </row>
    <row r="101" spans="1:11" s="95" customFormat="1" ht="78.75" x14ac:dyDescent="0.2">
      <c r="A101" s="93" t="s">
        <v>665</v>
      </c>
      <c r="B101" s="94" t="s">
        <v>666</v>
      </c>
      <c r="C101" s="96">
        <v>204060.2</v>
      </c>
      <c r="D101" s="96">
        <v>75847</v>
      </c>
      <c r="E101" s="96">
        <v>204060.2</v>
      </c>
      <c r="F101" s="96">
        <v>194497.4</v>
      </c>
      <c r="G101" s="126">
        <f t="shared" si="7"/>
        <v>2.5643387345577278</v>
      </c>
      <c r="H101" s="126">
        <f t="shared" si="6"/>
        <v>0.95313735848538805</v>
      </c>
      <c r="I101" s="117" t="s">
        <v>667</v>
      </c>
      <c r="J101" s="116"/>
    </row>
    <row r="102" spans="1:11" s="95" customFormat="1" ht="47.25" x14ac:dyDescent="0.2">
      <c r="A102" s="93" t="s">
        <v>668</v>
      </c>
      <c r="B102" s="94" t="s">
        <v>669</v>
      </c>
      <c r="C102" s="96">
        <v>283.2</v>
      </c>
      <c r="D102" s="96">
        <v>301.3</v>
      </c>
      <c r="E102" s="96">
        <v>283.2</v>
      </c>
      <c r="F102" s="96">
        <v>277.89999999999998</v>
      </c>
      <c r="G102" s="126">
        <f t="shared" si="7"/>
        <v>0.92233654165283763</v>
      </c>
      <c r="H102" s="126">
        <f t="shared" si="6"/>
        <v>0.98128531073446323</v>
      </c>
      <c r="I102" s="117" t="s">
        <v>733</v>
      </c>
      <c r="J102" s="115"/>
    </row>
    <row r="103" spans="1:11" s="95" customFormat="1" ht="78.75" x14ac:dyDescent="0.2">
      <c r="A103" s="93" t="s">
        <v>670</v>
      </c>
      <c r="B103" s="94" t="s">
        <v>20</v>
      </c>
      <c r="C103" s="96">
        <v>370</v>
      </c>
      <c r="D103" s="96">
        <v>230</v>
      </c>
      <c r="E103" s="96">
        <v>370</v>
      </c>
      <c r="F103" s="96">
        <v>370</v>
      </c>
      <c r="G103" s="126">
        <f t="shared" si="7"/>
        <v>1.6086956521739131</v>
      </c>
      <c r="H103" s="126">
        <f t="shared" si="6"/>
        <v>1</v>
      </c>
      <c r="I103" s="117" t="s">
        <v>725</v>
      </c>
      <c r="J103" s="116"/>
    </row>
    <row r="104" spans="1:11" s="95" customFormat="1" ht="47.25" x14ac:dyDescent="0.2">
      <c r="A104" s="93" t="s">
        <v>671</v>
      </c>
      <c r="B104" s="94" t="s">
        <v>331</v>
      </c>
      <c r="C104" s="96">
        <v>3420</v>
      </c>
      <c r="D104" s="96"/>
      <c r="E104" s="96">
        <v>3420</v>
      </c>
      <c r="F104" s="96">
        <v>3420</v>
      </c>
      <c r="G104" s="126"/>
      <c r="H104" s="126">
        <f t="shared" si="6"/>
        <v>1</v>
      </c>
      <c r="I104" s="117" t="s">
        <v>727</v>
      </c>
      <c r="J104" s="116"/>
    </row>
    <row r="105" spans="1:11" s="92" customFormat="1" ht="40.5" customHeight="1" x14ac:dyDescent="0.2">
      <c r="A105" s="90" t="s">
        <v>672</v>
      </c>
      <c r="B105" s="99" t="s">
        <v>673</v>
      </c>
      <c r="C105" s="124">
        <f>SUM(C106:C110)</f>
        <v>9967304.0999999996</v>
      </c>
      <c r="D105" s="124">
        <f>SUM(D106:D110)</f>
        <v>8538446</v>
      </c>
      <c r="E105" s="124">
        <f>SUM(E106:E110)</f>
        <v>9967304.0999999996</v>
      </c>
      <c r="F105" s="124">
        <f>SUM(F106:F110)</f>
        <v>9578067.2000000011</v>
      </c>
      <c r="G105" s="125">
        <f t="shared" si="7"/>
        <v>1.1217576594148397</v>
      </c>
      <c r="H105" s="125">
        <f t="shared" si="6"/>
        <v>0.96094862802470349</v>
      </c>
      <c r="I105" s="113"/>
      <c r="J105" s="114"/>
    </row>
    <row r="106" spans="1:11" s="95" customFormat="1" ht="63" x14ac:dyDescent="0.2">
      <c r="A106" s="93" t="s">
        <v>674</v>
      </c>
      <c r="B106" s="94" t="s">
        <v>334</v>
      </c>
      <c r="C106" s="96">
        <v>56644.5</v>
      </c>
      <c r="D106" s="96">
        <v>9329.6</v>
      </c>
      <c r="E106" s="96">
        <v>56644.5</v>
      </c>
      <c r="F106" s="96">
        <v>56642.2</v>
      </c>
      <c r="G106" s="126">
        <f t="shared" si="7"/>
        <v>6.0712356371119869</v>
      </c>
      <c r="H106" s="126">
        <f t="shared" si="6"/>
        <v>0.99995939588132998</v>
      </c>
      <c r="I106" s="117" t="s">
        <v>675</v>
      </c>
      <c r="J106" s="116"/>
    </row>
    <row r="107" spans="1:11" s="95" customFormat="1" ht="42.75" customHeight="1" x14ac:dyDescent="0.2">
      <c r="A107" s="93" t="s">
        <v>676</v>
      </c>
      <c r="B107" s="94" t="s">
        <v>21</v>
      </c>
      <c r="C107" s="96">
        <v>420522</v>
      </c>
      <c r="D107" s="96">
        <v>375135</v>
      </c>
      <c r="E107" s="96">
        <v>420522</v>
      </c>
      <c r="F107" s="96">
        <v>420226.1</v>
      </c>
      <c r="G107" s="126">
        <f t="shared" si="7"/>
        <v>1.1201996614552094</v>
      </c>
      <c r="H107" s="126">
        <f t="shared" si="6"/>
        <v>0.99929635072600242</v>
      </c>
      <c r="I107" s="117" t="s">
        <v>735</v>
      </c>
      <c r="J107" s="116"/>
    </row>
    <row r="108" spans="1:11" s="95" customFormat="1" ht="42" customHeight="1" x14ac:dyDescent="0.2">
      <c r="A108" s="93" t="s">
        <v>677</v>
      </c>
      <c r="B108" s="94" t="s">
        <v>678</v>
      </c>
      <c r="C108" s="96">
        <v>21.8</v>
      </c>
      <c r="D108" s="96">
        <v>230.4</v>
      </c>
      <c r="E108" s="96">
        <v>21.8</v>
      </c>
      <c r="F108" s="96">
        <v>21.7</v>
      </c>
      <c r="G108" s="126">
        <f t="shared" si="7"/>
        <v>9.4184027777777776E-2</v>
      </c>
      <c r="H108" s="126">
        <f t="shared" si="6"/>
        <v>0.99541284403669716</v>
      </c>
      <c r="I108" s="117" t="s">
        <v>736</v>
      </c>
      <c r="J108" s="115"/>
    </row>
    <row r="109" spans="1:11" s="95" customFormat="1" ht="352.5" customHeight="1" x14ac:dyDescent="0.2">
      <c r="A109" s="93" t="s">
        <v>679</v>
      </c>
      <c r="B109" s="94" t="s">
        <v>194</v>
      </c>
      <c r="C109" s="96">
        <v>9325077.1999999993</v>
      </c>
      <c r="D109" s="96">
        <v>8051172.2000000002</v>
      </c>
      <c r="E109" s="96">
        <v>9325077.1999999993</v>
      </c>
      <c r="F109" s="96">
        <v>8936150.4000000004</v>
      </c>
      <c r="G109" s="126">
        <f t="shared" si="7"/>
        <v>1.1099191742539056</v>
      </c>
      <c r="H109" s="126">
        <f t="shared" si="6"/>
        <v>0.9582923774614972</v>
      </c>
      <c r="I109" s="118" t="s">
        <v>737</v>
      </c>
      <c r="J109" s="116"/>
      <c r="K109" s="101"/>
    </row>
    <row r="110" spans="1:11" s="95" customFormat="1" ht="174" customHeight="1" x14ac:dyDescent="0.2">
      <c r="A110" s="93" t="s">
        <v>680</v>
      </c>
      <c r="B110" s="94" t="s">
        <v>681</v>
      </c>
      <c r="C110" s="96">
        <v>165038.6</v>
      </c>
      <c r="D110" s="96">
        <v>102578.8</v>
      </c>
      <c r="E110" s="96">
        <v>165038.6</v>
      </c>
      <c r="F110" s="96">
        <v>165026.79999999999</v>
      </c>
      <c r="G110" s="126">
        <f t="shared" si="7"/>
        <v>1.6087807617168459</v>
      </c>
      <c r="H110" s="126">
        <f t="shared" si="6"/>
        <v>0.99992850157478297</v>
      </c>
      <c r="I110" s="117" t="s">
        <v>738</v>
      </c>
      <c r="J110" s="116"/>
    </row>
    <row r="111" spans="1:11" s="92" customFormat="1" ht="41.25" customHeight="1" x14ac:dyDescent="0.2">
      <c r="A111" s="90" t="s">
        <v>682</v>
      </c>
      <c r="B111" s="99" t="s">
        <v>223</v>
      </c>
      <c r="C111" s="127">
        <f>SUM(C112)</f>
        <v>123624.2</v>
      </c>
      <c r="D111" s="127">
        <f>SUM(D112)</f>
        <v>11863.7</v>
      </c>
      <c r="E111" s="127">
        <f>SUM(E112)</f>
        <v>123624.2</v>
      </c>
      <c r="F111" s="127">
        <f>SUM(F112)</f>
        <v>123624.2</v>
      </c>
      <c r="G111" s="125">
        <f t="shared" si="7"/>
        <v>10.420374756610499</v>
      </c>
      <c r="H111" s="125">
        <f t="shared" si="6"/>
        <v>1</v>
      </c>
      <c r="I111" s="114"/>
      <c r="J111" s="114"/>
    </row>
    <row r="112" spans="1:11" s="95" customFormat="1" ht="47.25" x14ac:dyDescent="0.2">
      <c r="A112" s="93" t="s">
        <v>683</v>
      </c>
      <c r="B112" s="94" t="s">
        <v>94</v>
      </c>
      <c r="C112" s="96">
        <v>123624.2</v>
      </c>
      <c r="D112" s="96">
        <v>11863.7</v>
      </c>
      <c r="E112" s="96">
        <v>123624.2</v>
      </c>
      <c r="F112" s="96">
        <v>123624.2</v>
      </c>
      <c r="G112" s="126">
        <f t="shared" si="7"/>
        <v>10.420374756610499</v>
      </c>
      <c r="H112" s="126">
        <f t="shared" si="6"/>
        <v>1</v>
      </c>
      <c r="I112" s="117" t="s">
        <v>739</v>
      </c>
      <c r="J112" s="116"/>
    </row>
    <row r="113" spans="1:10" s="92" customFormat="1" ht="34.5" customHeight="1" x14ac:dyDescent="0.2">
      <c r="A113" s="90" t="s">
        <v>684</v>
      </c>
      <c r="B113" s="99" t="s">
        <v>685</v>
      </c>
      <c r="C113" s="124">
        <f>SUM(C114:C115)</f>
        <v>137867.4</v>
      </c>
      <c r="D113" s="124">
        <f>SUM(D114:D115)</f>
        <v>1140</v>
      </c>
      <c r="E113" s="124">
        <f>SUM(E114:E115)</f>
        <v>137867.4</v>
      </c>
      <c r="F113" s="124">
        <f>SUM(F114:F115)</f>
        <v>109383.1</v>
      </c>
      <c r="G113" s="125">
        <f t="shared" si="7"/>
        <v>95.950087719298253</v>
      </c>
      <c r="H113" s="125">
        <f t="shared" si="6"/>
        <v>0.79339350709449807</v>
      </c>
      <c r="I113" s="113"/>
      <c r="J113" s="114"/>
    </row>
    <row r="114" spans="1:10" s="95" customFormat="1" ht="126" x14ac:dyDescent="0.2">
      <c r="A114" s="93" t="s">
        <v>686</v>
      </c>
      <c r="B114" s="94" t="s">
        <v>224</v>
      </c>
      <c r="C114" s="96">
        <v>118747.9</v>
      </c>
      <c r="D114" s="96">
        <v>380</v>
      </c>
      <c r="E114" s="96">
        <v>118747.9</v>
      </c>
      <c r="F114" s="96">
        <v>90263.6</v>
      </c>
      <c r="G114" s="126">
        <f t="shared" si="7"/>
        <v>237.53578947368422</v>
      </c>
      <c r="H114" s="126">
        <f t="shared" si="6"/>
        <v>0.76012796857881282</v>
      </c>
      <c r="I114" s="117" t="s">
        <v>740</v>
      </c>
      <c r="J114" s="117" t="s">
        <v>687</v>
      </c>
    </row>
    <row r="115" spans="1:10" s="95" customFormat="1" ht="63" x14ac:dyDescent="0.2">
      <c r="A115" s="93" t="s">
        <v>688</v>
      </c>
      <c r="B115" s="94" t="s">
        <v>226</v>
      </c>
      <c r="C115" s="96">
        <v>19119.5</v>
      </c>
      <c r="D115" s="96">
        <v>760</v>
      </c>
      <c r="E115" s="96">
        <v>19119.5</v>
      </c>
      <c r="F115" s="96">
        <v>19119.5</v>
      </c>
      <c r="G115" s="126">
        <f t="shared" si="7"/>
        <v>25.157236842105263</v>
      </c>
      <c r="H115" s="126">
        <f t="shared" si="6"/>
        <v>1</v>
      </c>
      <c r="I115" s="117" t="s">
        <v>728</v>
      </c>
      <c r="J115" s="115"/>
    </row>
    <row r="116" spans="1:10" s="92" customFormat="1" ht="36" customHeight="1" x14ac:dyDescent="0.2">
      <c r="A116" s="90" t="s">
        <v>689</v>
      </c>
      <c r="B116" s="91" t="s">
        <v>690</v>
      </c>
      <c r="C116" s="124">
        <f>SUM(C117:C118)</f>
        <v>2078525.5</v>
      </c>
      <c r="D116" s="124">
        <f>SUM(D117:D118)</f>
        <v>983373.1</v>
      </c>
      <c r="E116" s="124">
        <f>SUM(E117:E118)</f>
        <v>2078525.5</v>
      </c>
      <c r="F116" s="124">
        <f>SUM(F117:F118)</f>
        <v>2076057.7999999998</v>
      </c>
      <c r="G116" s="125">
        <f t="shared" si="7"/>
        <v>2.111159843603613</v>
      </c>
      <c r="H116" s="125">
        <f t="shared" si="6"/>
        <v>0.9988127641445822</v>
      </c>
      <c r="I116" s="113"/>
      <c r="J116" s="114"/>
    </row>
    <row r="117" spans="1:10" s="95" customFormat="1" ht="20.25" customHeight="1" x14ac:dyDescent="0.2">
      <c r="A117" s="93" t="s">
        <v>691</v>
      </c>
      <c r="B117" s="94" t="s">
        <v>229</v>
      </c>
      <c r="C117" s="96">
        <v>693373.1</v>
      </c>
      <c r="D117" s="128">
        <v>693373.1</v>
      </c>
      <c r="E117" s="96">
        <v>693373.1</v>
      </c>
      <c r="F117" s="96">
        <v>693373.1</v>
      </c>
      <c r="G117" s="126">
        <f t="shared" si="7"/>
        <v>1</v>
      </c>
      <c r="H117" s="126">
        <f t="shared" si="6"/>
        <v>1</v>
      </c>
      <c r="I117" s="115"/>
      <c r="J117" s="116"/>
    </row>
    <row r="118" spans="1:10" s="95" customFormat="1" ht="63" x14ac:dyDescent="0.2">
      <c r="A118" s="93" t="s">
        <v>692</v>
      </c>
      <c r="B118" s="94" t="s">
        <v>230</v>
      </c>
      <c r="C118" s="128">
        <v>1385152.4</v>
      </c>
      <c r="D118" s="128">
        <v>290000</v>
      </c>
      <c r="E118" s="96">
        <v>1385152.4</v>
      </c>
      <c r="F118" s="96">
        <v>1382684.7</v>
      </c>
      <c r="G118" s="126">
        <f t="shared" si="7"/>
        <v>4.7678782758620688</v>
      </c>
      <c r="H118" s="126">
        <f t="shared" si="6"/>
        <v>0.99821846318137997</v>
      </c>
      <c r="I118" s="117" t="s">
        <v>693</v>
      </c>
      <c r="J118" s="115"/>
    </row>
    <row r="119" spans="1:10" s="92" customFormat="1" ht="33" customHeight="1" x14ac:dyDescent="0.2">
      <c r="A119" s="90" t="s">
        <v>694</v>
      </c>
      <c r="B119" s="99" t="s">
        <v>359</v>
      </c>
      <c r="C119" s="127">
        <f>SUM(C120:C122)</f>
        <v>201486.09999999998</v>
      </c>
      <c r="D119" s="127">
        <f>SUM(D120:D122)</f>
        <v>71923.5</v>
      </c>
      <c r="E119" s="127">
        <f>SUM(E120:E122)</f>
        <v>201486.09999999998</v>
      </c>
      <c r="F119" s="127">
        <f>SUM(F120:F122)</f>
        <v>201486</v>
      </c>
      <c r="G119" s="125">
        <f t="shared" si="7"/>
        <v>2.8013931468852324</v>
      </c>
      <c r="H119" s="125">
        <f t="shared" si="6"/>
        <v>0.99999950368784751</v>
      </c>
      <c r="I119" s="114"/>
      <c r="J119" s="121"/>
    </row>
    <row r="120" spans="1:10" s="95" customFormat="1" ht="63" x14ac:dyDescent="0.2">
      <c r="A120" s="93" t="s">
        <v>695</v>
      </c>
      <c r="B120" s="94" t="s">
        <v>696</v>
      </c>
      <c r="C120" s="128">
        <v>32443.7</v>
      </c>
      <c r="D120" s="128">
        <v>26441.8</v>
      </c>
      <c r="E120" s="96">
        <v>32443.7</v>
      </c>
      <c r="F120" s="96">
        <v>32443.7</v>
      </c>
      <c r="G120" s="126">
        <f t="shared" si="7"/>
        <v>1.2269853035723741</v>
      </c>
      <c r="H120" s="126">
        <f t="shared" si="6"/>
        <v>1</v>
      </c>
      <c r="I120" s="117" t="s">
        <v>729</v>
      </c>
      <c r="J120" s="116"/>
    </row>
    <row r="121" spans="1:10" s="95" customFormat="1" ht="31.5" x14ac:dyDescent="0.2">
      <c r="A121" s="93" t="s">
        <v>697</v>
      </c>
      <c r="B121" s="94" t="s">
        <v>698</v>
      </c>
      <c r="C121" s="128">
        <v>4333</v>
      </c>
      <c r="D121" s="128">
        <v>4333</v>
      </c>
      <c r="E121" s="96">
        <v>4333</v>
      </c>
      <c r="F121" s="96">
        <v>4332.8999999999996</v>
      </c>
      <c r="G121" s="126">
        <f t="shared" si="7"/>
        <v>0.99997692130163851</v>
      </c>
      <c r="H121" s="126">
        <f t="shared" si="6"/>
        <v>0.99997692130163851</v>
      </c>
      <c r="I121" s="115"/>
      <c r="J121" s="115"/>
    </row>
    <row r="122" spans="1:10" s="95" customFormat="1" ht="47.25" x14ac:dyDescent="0.2">
      <c r="A122" s="93" t="s">
        <v>699</v>
      </c>
      <c r="B122" s="94" t="s">
        <v>700</v>
      </c>
      <c r="C122" s="128">
        <v>164709.4</v>
      </c>
      <c r="D122" s="128">
        <v>41148.699999999997</v>
      </c>
      <c r="E122" s="96">
        <v>164709.4</v>
      </c>
      <c r="F122" s="96">
        <v>164709.4</v>
      </c>
      <c r="G122" s="126">
        <f t="shared" si="7"/>
        <v>4.002785021154982</v>
      </c>
      <c r="H122" s="126">
        <f t="shared" si="6"/>
        <v>1</v>
      </c>
      <c r="I122" s="117" t="s">
        <v>701</v>
      </c>
      <c r="J122" s="115"/>
    </row>
    <row r="123" spans="1:10" s="104" customFormat="1" ht="18.75" customHeight="1" x14ac:dyDescent="0.2">
      <c r="A123" s="102"/>
      <c r="B123" s="103" t="s">
        <v>702</v>
      </c>
      <c r="C123" s="129">
        <f>SUM(C6+C15+C29+C34+C40+C49+C58+C64+C68+C79+C84+C87+C92+C95+C99+C105+C111+C113+C116+C119)</f>
        <v>162820192.29999998</v>
      </c>
      <c r="D123" s="129">
        <f t="shared" ref="D123:F123" si="9">SUM(D6+D15+D29+D34+D40+D49+D58+D64+D68+D79+D84+D87+D92+D95+D99+D105+D111+D113+D116+D119)</f>
        <v>120361961.19999999</v>
      </c>
      <c r="E123" s="129">
        <f t="shared" si="9"/>
        <v>162670042.19999996</v>
      </c>
      <c r="F123" s="129">
        <f t="shared" si="9"/>
        <v>157291832.5</v>
      </c>
      <c r="G123" s="130">
        <f t="shared" si="7"/>
        <v>1.3068234426542396</v>
      </c>
      <c r="H123" s="130">
        <f t="shared" si="6"/>
        <v>0.96693792152959823</v>
      </c>
      <c r="I123" s="122"/>
      <c r="J123" s="123"/>
    </row>
    <row r="124" spans="1:10" s="104" customFormat="1" ht="20.25" customHeight="1" x14ac:dyDescent="0.2">
      <c r="A124" s="105"/>
      <c r="B124" s="106" t="s">
        <v>703</v>
      </c>
      <c r="C124" s="131"/>
      <c r="D124" s="129">
        <v>5854931.2000000002</v>
      </c>
      <c r="E124" s="132">
        <v>6283092.2999999998</v>
      </c>
      <c r="F124" s="132">
        <v>6145138.400000006</v>
      </c>
      <c r="G124" s="130">
        <f t="shared" si="7"/>
        <v>1.0495662869616651</v>
      </c>
      <c r="H124" s="130">
        <f t="shared" si="6"/>
        <v>0.97804362988587734</v>
      </c>
      <c r="I124" s="122"/>
      <c r="J124" s="123"/>
    </row>
    <row r="125" spans="1:10" s="104" customFormat="1" x14ac:dyDescent="0.2">
      <c r="A125" s="105"/>
      <c r="B125" s="103" t="s">
        <v>704</v>
      </c>
      <c r="C125" s="129"/>
      <c r="D125" s="129">
        <f>SUM(D123:D124)</f>
        <v>126216892.39999999</v>
      </c>
      <c r="E125" s="132">
        <f>SUM(E123:E124)</f>
        <v>168953134.49999997</v>
      </c>
      <c r="F125" s="132">
        <f>SUM(F123:F124)</f>
        <v>163436970.90000001</v>
      </c>
      <c r="G125" s="130">
        <f t="shared" si="7"/>
        <v>1.2948898344133215</v>
      </c>
      <c r="H125" s="130">
        <f t="shared" si="6"/>
        <v>0.96735092476191986</v>
      </c>
      <c r="I125" s="122"/>
      <c r="J125" s="123"/>
    </row>
    <row r="127" spans="1:10" s="95" customFormat="1" ht="31.5" customHeight="1" x14ac:dyDescent="0.2">
      <c r="A127" s="134"/>
      <c r="B127" s="134"/>
      <c r="C127" s="134"/>
      <c r="D127" s="134"/>
      <c r="E127" s="134"/>
      <c r="F127" s="134"/>
      <c r="G127" s="134"/>
      <c r="H127" s="134"/>
      <c r="I127" s="134"/>
      <c r="J127" s="134"/>
    </row>
    <row r="136" spans="1:10" ht="21" customHeight="1" x14ac:dyDescent="0.2">
      <c r="A136" s="135"/>
      <c r="B136" s="135"/>
      <c r="C136" s="135"/>
      <c r="D136" s="135"/>
      <c r="E136" s="135"/>
      <c r="F136" s="135"/>
      <c r="G136" s="135"/>
      <c r="H136" s="135"/>
      <c r="I136" s="135"/>
      <c r="J136" s="135"/>
    </row>
    <row r="137" spans="1:10" ht="21" customHeight="1" x14ac:dyDescent="0.2">
      <c r="A137" s="136"/>
      <c r="B137" s="136"/>
      <c r="C137" s="136"/>
      <c r="D137" s="136"/>
      <c r="E137" s="136"/>
      <c r="F137" s="136"/>
      <c r="G137" s="136"/>
      <c r="H137" s="136"/>
      <c r="I137" s="136"/>
      <c r="J137" s="136"/>
    </row>
    <row r="140" spans="1:10" x14ac:dyDescent="0.25">
      <c r="E140" s="108"/>
      <c r="F140" s="108"/>
      <c r="G140" s="108"/>
      <c r="I140" s="108"/>
    </row>
    <row r="141" spans="1:10" x14ac:dyDescent="0.25">
      <c r="E141" s="108"/>
      <c r="F141" s="108"/>
      <c r="G141" s="108"/>
    </row>
    <row r="142" spans="1:10" x14ac:dyDescent="0.25">
      <c r="E142" s="108"/>
      <c r="F142" s="108"/>
      <c r="G142" s="108"/>
      <c r="I142" s="110"/>
    </row>
    <row r="146" spans="1:7" x14ac:dyDescent="0.25">
      <c r="E146" s="111"/>
      <c r="F146" s="111"/>
      <c r="G146" s="111"/>
    </row>
    <row r="148" spans="1:7" x14ac:dyDescent="0.25">
      <c r="A148" s="112"/>
    </row>
  </sheetData>
  <mergeCells count="11">
    <mergeCell ref="A127:J127"/>
    <mergeCell ref="A136:J136"/>
    <mergeCell ref="A137:J137"/>
    <mergeCell ref="A1:J1"/>
    <mergeCell ref="A3:A4"/>
    <mergeCell ref="B3:B4"/>
    <mergeCell ref="C3:C4"/>
    <mergeCell ref="D3:E3"/>
    <mergeCell ref="F3:F4"/>
    <mergeCell ref="G3:H3"/>
    <mergeCell ref="I3:J3"/>
  </mergeCells>
  <printOptions horizontalCentered="1"/>
  <pageMargins left="7.874015748031496E-2" right="7.874015748031496E-2" top="7.874015748031496E-2" bottom="7.874015748031496E-2" header="0" footer="0"/>
  <pageSetup paperSize="9" scale="40" fitToHeight="0" orientation="landscape" r:id="rId1"/>
  <headerFooter alignWithMargins="0">
    <oddFooter>&amp;C&amp;P</oddFooter>
  </headerFooter>
  <rowBreaks count="5" manualBreakCount="5">
    <brk id="25" max="9" man="1"/>
    <brk id="57" max="9" man="1"/>
    <brk id="74" max="9" man="1"/>
    <brk id="89" max="9" man="1"/>
    <brk id="108"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9"/>
  <sheetViews>
    <sheetView view="pageBreakPreview" zoomScale="70" zoomScaleNormal="90" zoomScaleSheetLayoutView="70" workbookViewId="0">
      <selection activeCell="H16" sqref="H16"/>
    </sheetView>
  </sheetViews>
  <sheetFormatPr defaultColWidth="8.85546875" defaultRowHeight="15" x14ac:dyDescent="0.25"/>
  <cols>
    <col min="1" max="1" width="9.140625" style="14" customWidth="1"/>
    <col min="2" max="2" width="41.28515625" style="1" customWidth="1"/>
    <col min="3" max="3" width="71.42578125" style="2" customWidth="1"/>
    <col min="4" max="4" width="10.140625" style="2" bestFit="1" customWidth="1"/>
    <col min="5" max="5" width="10.42578125" style="2" customWidth="1"/>
    <col min="6" max="6" width="13.5703125" style="2" customWidth="1"/>
    <col min="7" max="7" width="30" style="3" customWidth="1"/>
    <col min="8" max="16384" width="8.85546875" style="4"/>
  </cols>
  <sheetData>
    <row r="1" spans="1:7" ht="20.25" customHeight="1" x14ac:dyDescent="0.25">
      <c r="A1" s="149" t="s">
        <v>449</v>
      </c>
      <c r="B1" s="149"/>
      <c r="C1" s="149"/>
      <c r="D1" s="149"/>
      <c r="E1" s="149"/>
      <c r="F1" s="149"/>
    </row>
    <row r="2" spans="1:7" ht="24" customHeight="1" x14ac:dyDescent="0.25">
      <c r="A2" s="150" t="s">
        <v>450</v>
      </c>
      <c r="B2" s="150"/>
      <c r="C2" s="150"/>
      <c r="D2" s="150"/>
      <c r="E2" s="150"/>
      <c r="F2" s="150"/>
    </row>
    <row r="3" spans="1:7" s="6" customFormat="1" ht="23.25" customHeight="1" x14ac:dyDescent="0.25">
      <c r="A3" s="161" t="s">
        <v>104</v>
      </c>
      <c r="B3" s="172" t="s">
        <v>0</v>
      </c>
      <c r="C3" s="172" t="s">
        <v>70</v>
      </c>
      <c r="D3" s="172" t="s">
        <v>411</v>
      </c>
      <c r="E3" s="172"/>
      <c r="F3" s="172"/>
      <c r="G3" s="5"/>
    </row>
    <row r="4" spans="1:7" s="6" customFormat="1" ht="28.5" x14ac:dyDescent="0.25">
      <c r="A4" s="161"/>
      <c r="B4" s="172"/>
      <c r="C4" s="172"/>
      <c r="D4" s="7" t="s">
        <v>198</v>
      </c>
      <c r="E4" s="7" t="s">
        <v>199</v>
      </c>
      <c r="F4" s="7" t="s">
        <v>74</v>
      </c>
      <c r="G4" s="5"/>
    </row>
    <row r="5" spans="1:7" ht="44.25" customHeight="1" x14ac:dyDescent="0.25">
      <c r="A5" s="48" t="s">
        <v>110</v>
      </c>
      <c r="B5" s="49" t="s">
        <v>343</v>
      </c>
      <c r="C5" s="50" t="s">
        <v>197</v>
      </c>
      <c r="D5" s="51">
        <v>70.599999999999994</v>
      </c>
      <c r="E5" s="51">
        <v>72.900000000000006</v>
      </c>
      <c r="F5" s="51">
        <f>E5/D5*100</f>
        <v>103.25779036827197</v>
      </c>
    </row>
    <row r="6" spans="1:7" ht="26.25" customHeight="1" x14ac:dyDescent="0.25">
      <c r="A6" s="151" t="s">
        <v>107</v>
      </c>
      <c r="B6" s="154" t="s">
        <v>262</v>
      </c>
      <c r="C6" s="36" t="s">
        <v>371</v>
      </c>
      <c r="D6" s="53">
        <v>31</v>
      </c>
      <c r="E6" s="53">
        <v>33</v>
      </c>
      <c r="F6" s="16">
        <f>E6/D6*100</f>
        <v>106.45161290322579</v>
      </c>
    </row>
    <row r="7" spans="1:7" ht="40.5" customHeight="1" x14ac:dyDescent="0.25">
      <c r="A7" s="152"/>
      <c r="B7" s="156"/>
      <c r="C7" s="37" t="s">
        <v>398</v>
      </c>
      <c r="D7" s="17" t="s">
        <v>476</v>
      </c>
      <c r="E7" s="52">
        <v>68401</v>
      </c>
      <c r="F7" s="16" t="s">
        <v>431</v>
      </c>
    </row>
    <row r="8" spans="1:7" ht="60.75" customHeight="1" x14ac:dyDescent="0.25">
      <c r="A8" s="152"/>
      <c r="B8" s="156"/>
      <c r="C8" s="36" t="s">
        <v>381</v>
      </c>
      <c r="D8" s="54">
        <v>10</v>
      </c>
      <c r="E8" s="54">
        <v>10</v>
      </c>
      <c r="F8" s="16">
        <f>E8/D8*100</f>
        <v>100</v>
      </c>
    </row>
    <row r="9" spans="1:7" ht="20.25" customHeight="1" x14ac:dyDescent="0.25">
      <c r="A9" s="152"/>
      <c r="B9" s="156"/>
      <c r="C9" s="36" t="s">
        <v>263</v>
      </c>
      <c r="D9" s="53">
        <v>4.5</v>
      </c>
      <c r="E9" s="53">
        <v>2</v>
      </c>
      <c r="F9" s="16" t="s">
        <v>432</v>
      </c>
    </row>
    <row r="10" spans="1:7" ht="20.25" customHeight="1" x14ac:dyDescent="0.25">
      <c r="A10" s="153"/>
      <c r="B10" s="155"/>
      <c r="C10" s="36" t="s">
        <v>412</v>
      </c>
      <c r="D10" s="53">
        <v>13.7</v>
      </c>
      <c r="E10" s="53">
        <v>10</v>
      </c>
      <c r="F10" s="16">
        <f>D10*100/E10</f>
        <v>137</v>
      </c>
    </row>
    <row r="11" spans="1:7" s="6" customFormat="1" ht="45" x14ac:dyDescent="0.25">
      <c r="A11" s="160" t="s">
        <v>108</v>
      </c>
      <c r="B11" s="157" t="s">
        <v>264</v>
      </c>
      <c r="C11" s="36" t="s">
        <v>439</v>
      </c>
      <c r="D11" s="52">
        <v>29732</v>
      </c>
      <c r="E11" s="52">
        <v>30104</v>
      </c>
      <c r="F11" s="16">
        <f>E11/D11*100</f>
        <v>101.25117718283332</v>
      </c>
      <c r="G11" s="5"/>
    </row>
    <row r="12" spans="1:7" s="6" customFormat="1" ht="46.5" customHeight="1" x14ac:dyDescent="0.25">
      <c r="A12" s="160"/>
      <c r="B12" s="157"/>
      <c r="C12" s="36" t="s">
        <v>265</v>
      </c>
      <c r="D12" s="17" t="s">
        <v>266</v>
      </c>
      <c r="E12" s="15">
        <v>2550</v>
      </c>
      <c r="F12" s="16">
        <v>102</v>
      </c>
      <c r="G12" s="5"/>
    </row>
    <row r="13" spans="1:7" ht="58.5" customHeight="1" x14ac:dyDescent="0.25">
      <c r="A13" s="151" t="s">
        <v>111</v>
      </c>
      <c r="B13" s="154" t="s">
        <v>267</v>
      </c>
      <c r="C13" s="37" t="s">
        <v>440</v>
      </c>
      <c r="D13" s="53">
        <v>65</v>
      </c>
      <c r="E13" s="53">
        <v>68.099999999999994</v>
      </c>
      <c r="F13" s="16">
        <f t="shared" ref="F13:F42" si="0">E13/D13*100</f>
        <v>104.76923076923077</v>
      </c>
    </row>
    <row r="14" spans="1:7" ht="80.25" customHeight="1" x14ac:dyDescent="0.25">
      <c r="A14" s="153"/>
      <c r="B14" s="155"/>
      <c r="C14" s="36" t="s">
        <v>399</v>
      </c>
      <c r="D14" s="53">
        <v>100</v>
      </c>
      <c r="E14" s="53">
        <v>100</v>
      </c>
      <c r="F14" s="16">
        <f t="shared" si="0"/>
        <v>100</v>
      </c>
    </row>
    <row r="15" spans="1:7" ht="45.75" customHeight="1" x14ac:dyDescent="0.25">
      <c r="A15" s="158" t="s">
        <v>112</v>
      </c>
      <c r="B15" s="165" t="s">
        <v>268</v>
      </c>
      <c r="C15" s="50" t="s">
        <v>451</v>
      </c>
      <c r="D15" s="55">
        <v>5200</v>
      </c>
      <c r="E15" s="55">
        <v>5200</v>
      </c>
      <c r="F15" s="51">
        <f t="shared" si="0"/>
        <v>100</v>
      </c>
    </row>
    <row r="16" spans="1:7" ht="45" customHeight="1" x14ac:dyDescent="0.25">
      <c r="A16" s="159"/>
      <c r="B16" s="173"/>
      <c r="C16" s="50" t="s">
        <v>182</v>
      </c>
      <c r="D16" s="56">
        <v>92.6</v>
      </c>
      <c r="E16" s="56">
        <v>92</v>
      </c>
      <c r="F16" s="51">
        <f t="shared" si="0"/>
        <v>99.352051835853132</v>
      </c>
    </row>
    <row r="17" spans="1:7" ht="60" customHeight="1" x14ac:dyDescent="0.25">
      <c r="A17" s="159"/>
      <c r="B17" s="173"/>
      <c r="C17" s="50" t="s">
        <v>1</v>
      </c>
      <c r="D17" s="56">
        <v>62.5</v>
      </c>
      <c r="E17" s="56">
        <v>66.5</v>
      </c>
      <c r="F17" s="51">
        <f t="shared" si="0"/>
        <v>106.4</v>
      </c>
    </row>
    <row r="18" spans="1:7" s="6" customFormat="1" ht="51.75" customHeight="1" x14ac:dyDescent="0.25">
      <c r="A18" s="151" t="s">
        <v>113</v>
      </c>
      <c r="B18" s="154" t="s">
        <v>22</v>
      </c>
      <c r="C18" s="36" t="s">
        <v>441</v>
      </c>
      <c r="D18" s="52">
        <v>11000</v>
      </c>
      <c r="E18" s="18">
        <v>11466</v>
      </c>
      <c r="F18" s="16">
        <f t="shared" si="0"/>
        <v>104.23636363636363</v>
      </c>
      <c r="G18" s="5"/>
    </row>
    <row r="19" spans="1:7" ht="47.25" customHeight="1" x14ac:dyDescent="0.25">
      <c r="A19" s="153"/>
      <c r="B19" s="155"/>
      <c r="C19" s="36" t="s">
        <v>269</v>
      </c>
      <c r="D19" s="53">
        <v>100</v>
      </c>
      <c r="E19" s="53">
        <v>100</v>
      </c>
      <c r="F19" s="16">
        <f t="shared" si="0"/>
        <v>100</v>
      </c>
    </row>
    <row r="20" spans="1:7" ht="76.5" customHeight="1" x14ac:dyDescent="0.25">
      <c r="A20" s="151" t="s">
        <v>114</v>
      </c>
      <c r="B20" s="154" t="s">
        <v>23</v>
      </c>
      <c r="C20" s="36" t="s">
        <v>270</v>
      </c>
      <c r="D20" s="15">
        <v>241</v>
      </c>
      <c r="E20" s="15">
        <v>241</v>
      </c>
      <c r="F20" s="16">
        <f t="shared" si="0"/>
        <v>100</v>
      </c>
    </row>
    <row r="21" spans="1:7" s="6" customFormat="1" ht="60.75" customHeight="1" x14ac:dyDescent="0.25">
      <c r="A21" s="152"/>
      <c r="B21" s="156"/>
      <c r="C21" s="36" t="s">
        <v>413</v>
      </c>
      <c r="D21" s="15">
        <v>55</v>
      </c>
      <c r="E21" s="15">
        <v>55</v>
      </c>
      <c r="F21" s="16">
        <f t="shared" si="0"/>
        <v>100</v>
      </c>
      <c r="G21" s="5"/>
    </row>
    <row r="22" spans="1:7" s="6" customFormat="1" ht="33.75" customHeight="1" x14ac:dyDescent="0.25">
      <c r="A22" s="152"/>
      <c r="B22" s="156"/>
      <c r="C22" s="36" t="s">
        <v>271</v>
      </c>
      <c r="D22" s="53">
        <v>77</v>
      </c>
      <c r="E22" s="53">
        <v>77.400000000000006</v>
      </c>
      <c r="F22" s="16">
        <f t="shared" si="0"/>
        <v>100.51948051948052</v>
      </c>
      <c r="G22" s="5"/>
    </row>
    <row r="23" spans="1:7" s="6" customFormat="1" ht="50.25" customHeight="1" x14ac:dyDescent="0.25">
      <c r="A23" s="153"/>
      <c r="B23" s="155"/>
      <c r="C23" s="36" t="s">
        <v>183</v>
      </c>
      <c r="D23" s="53">
        <v>22.9</v>
      </c>
      <c r="E23" s="53">
        <v>23</v>
      </c>
      <c r="F23" s="16">
        <f t="shared" si="0"/>
        <v>100.43668122270743</v>
      </c>
      <c r="G23" s="5"/>
    </row>
    <row r="24" spans="1:7" s="6" customFormat="1" ht="30" x14ac:dyDescent="0.25">
      <c r="A24" s="151" t="s">
        <v>115</v>
      </c>
      <c r="B24" s="154" t="s">
        <v>24</v>
      </c>
      <c r="C24" s="36" t="s">
        <v>2</v>
      </c>
      <c r="D24" s="15">
        <v>28</v>
      </c>
      <c r="E24" s="15">
        <v>28</v>
      </c>
      <c r="F24" s="16">
        <f t="shared" si="0"/>
        <v>100</v>
      </c>
      <c r="G24" s="5"/>
    </row>
    <row r="25" spans="1:7" s="6" customFormat="1" ht="45" x14ac:dyDescent="0.25">
      <c r="A25" s="153"/>
      <c r="B25" s="155"/>
      <c r="C25" s="36" t="s">
        <v>200</v>
      </c>
      <c r="D25" s="52">
        <v>27300</v>
      </c>
      <c r="E25" s="52">
        <v>30870</v>
      </c>
      <c r="F25" s="16">
        <f t="shared" si="0"/>
        <v>113.07692307692308</v>
      </c>
      <c r="G25" s="5"/>
    </row>
    <row r="26" spans="1:7" s="6" customFormat="1" ht="48.75" customHeight="1" x14ac:dyDescent="0.25">
      <c r="A26" s="160" t="s">
        <v>116</v>
      </c>
      <c r="B26" s="157" t="s">
        <v>25</v>
      </c>
      <c r="C26" s="36" t="s">
        <v>201</v>
      </c>
      <c r="D26" s="53">
        <v>44</v>
      </c>
      <c r="E26" s="53">
        <v>44</v>
      </c>
      <c r="F26" s="16">
        <f t="shared" si="0"/>
        <v>100</v>
      </c>
      <c r="G26" s="5"/>
    </row>
    <row r="27" spans="1:7" s="6" customFormat="1" ht="49.5" customHeight="1" x14ac:dyDescent="0.25">
      <c r="A27" s="160"/>
      <c r="B27" s="157"/>
      <c r="C27" s="37" t="s">
        <v>409</v>
      </c>
      <c r="D27" s="53">
        <v>26</v>
      </c>
      <c r="E27" s="53">
        <v>26</v>
      </c>
      <c r="F27" s="16">
        <f t="shared" si="0"/>
        <v>100</v>
      </c>
      <c r="G27" s="5"/>
    </row>
    <row r="28" spans="1:7" s="6" customFormat="1" ht="78.75" customHeight="1" x14ac:dyDescent="0.25">
      <c r="A28" s="160"/>
      <c r="B28" s="157"/>
      <c r="C28" s="36" t="s">
        <v>382</v>
      </c>
      <c r="D28" s="15">
        <v>12.5</v>
      </c>
      <c r="E28" s="15">
        <v>12.5</v>
      </c>
      <c r="F28" s="16">
        <f t="shared" si="0"/>
        <v>100</v>
      </c>
      <c r="G28" s="5"/>
    </row>
    <row r="29" spans="1:7" s="6" customFormat="1" ht="75" customHeight="1" x14ac:dyDescent="0.25">
      <c r="A29" s="30" t="s">
        <v>117</v>
      </c>
      <c r="B29" s="154" t="s">
        <v>272</v>
      </c>
      <c r="C29" s="36" t="s">
        <v>351</v>
      </c>
      <c r="D29" s="53">
        <v>91</v>
      </c>
      <c r="E29" s="53">
        <v>91</v>
      </c>
      <c r="F29" s="16">
        <f t="shared" si="0"/>
        <v>100</v>
      </c>
      <c r="G29" s="5"/>
    </row>
    <row r="30" spans="1:7" s="6" customFormat="1" ht="63" customHeight="1" x14ac:dyDescent="0.25">
      <c r="A30" s="31"/>
      <c r="B30" s="155"/>
      <c r="C30" s="36" t="s">
        <v>352</v>
      </c>
      <c r="D30" s="53">
        <v>83</v>
      </c>
      <c r="E30" s="53">
        <v>83</v>
      </c>
      <c r="F30" s="16">
        <f t="shared" si="0"/>
        <v>100</v>
      </c>
      <c r="G30" s="5"/>
    </row>
    <row r="31" spans="1:7" s="6" customFormat="1" ht="30" x14ac:dyDescent="0.25">
      <c r="A31" s="32" t="s">
        <v>118</v>
      </c>
      <c r="B31" s="38" t="s">
        <v>26</v>
      </c>
      <c r="C31" s="36" t="s">
        <v>75</v>
      </c>
      <c r="D31" s="53">
        <v>45</v>
      </c>
      <c r="E31" s="53">
        <v>45</v>
      </c>
      <c r="F31" s="16">
        <f t="shared" si="0"/>
        <v>100</v>
      </c>
      <c r="G31" s="5"/>
    </row>
    <row r="32" spans="1:7" s="6" customFormat="1" ht="64.5" customHeight="1" x14ac:dyDescent="0.25">
      <c r="A32" s="151" t="s">
        <v>232</v>
      </c>
      <c r="B32" s="154" t="s">
        <v>273</v>
      </c>
      <c r="C32" s="36" t="s">
        <v>274</v>
      </c>
      <c r="D32" s="53">
        <v>100</v>
      </c>
      <c r="E32" s="53">
        <v>100</v>
      </c>
      <c r="F32" s="16">
        <f t="shared" si="0"/>
        <v>100</v>
      </c>
      <c r="G32" s="5"/>
    </row>
    <row r="33" spans="1:7" s="6" customFormat="1" ht="34.5" customHeight="1" x14ac:dyDescent="0.25">
      <c r="A33" s="153"/>
      <c r="B33" s="155"/>
      <c r="C33" s="36" t="s">
        <v>375</v>
      </c>
      <c r="D33" s="15">
        <v>400</v>
      </c>
      <c r="E33" s="15">
        <v>400</v>
      </c>
      <c r="F33" s="16">
        <f t="shared" si="0"/>
        <v>100</v>
      </c>
      <c r="G33" s="5"/>
    </row>
    <row r="34" spans="1:7" ht="42.75" x14ac:dyDescent="0.25">
      <c r="A34" s="162" t="s">
        <v>119</v>
      </c>
      <c r="B34" s="163" t="s">
        <v>275</v>
      </c>
      <c r="C34" s="50" t="s">
        <v>372</v>
      </c>
      <c r="D34" s="55">
        <v>38000</v>
      </c>
      <c r="E34" s="55">
        <v>40000</v>
      </c>
      <c r="F34" s="51">
        <f t="shared" si="0"/>
        <v>105.26315789473684</v>
      </c>
    </row>
    <row r="35" spans="1:7" ht="62.25" customHeight="1" x14ac:dyDescent="0.25">
      <c r="A35" s="162"/>
      <c r="B35" s="163"/>
      <c r="C35" s="50" t="s">
        <v>3</v>
      </c>
      <c r="D35" s="56">
        <v>100</v>
      </c>
      <c r="E35" s="56">
        <v>100</v>
      </c>
      <c r="F35" s="51">
        <f t="shared" si="0"/>
        <v>100</v>
      </c>
    </row>
    <row r="36" spans="1:7" s="6" customFormat="1" ht="45.75" customHeight="1" x14ac:dyDescent="0.25">
      <c r="A36" s="151" t="s">
        <v>120</v>
      </c>
      <c r="B36" s="154" t="s">
        <v>27</v>
      </c>
      <c r="C36" s="36" t="s">
        <v>400</v>
      </c>
      <c r="D36" s="53">
        <v>23</v>
      </c>
      <c r="E36" s="53">
        <v>33</v>
      </c>
      <c r="F36" s="20">
        <f t="shared" si="0"/>
        <v>143.47826086956522</v>
      </c>
      <c r="G36" s="5"/>
    </row>
    <row r="37" spans="1:7" s="6" customFormat="1" ht="45.75" customHeight="1" x14ac:dyDescent="0.25">
      <c r="A37" s="153"/>
      <c r="B37" s="155"/>
      <c r="C37" s="36" t="s">
        <v>401</v>
      </c>
      <c r="D37" s="52">
        <v>13443</v>
      </c>
      <c r="E37" s="52">
        <v>13955</v>
      </c>
      <c r="F37" s="20">
        <f t="shared" si="0"/>
        <v>103.80867365915347</v>
      </c>
      <c r="G37" s="5"/>
    </row>
    <row r="38" spans="1:7" s="6" customFormat="1" ht="28.5" customHeight="1" x14ac:dyDescent="0.25">
      <c r="A38" s="160" t="s">
        <v>121</v>
      </c>
      <c r="B38" s="157" t="s">
        <v>28</v>
      </c>
      <c r="C38" s="36" t="s">
        <v>64</v>
      </c>
      <c r="D38" s="53">
        <v>100</v>
      </c>
      <c r="E38" s="53">
        <v>100</v>
      </c>
      <c r="F38" s="20">
        <f t="shared" si="0"/>
        <v>100</v>
      </c>
      <c r="G38" s="5"/>
    </row>
    <row r="39" spans="1:7" s="6" customFormat="1" ht="59.25" customHeight="1" x14ac:dyDescent="0.25">
      <c r="A39" s="160"/>
      <c r="B39" s="157"/>
      <c r="C39" s="36" t="s">
        <v>4</v>
      </c>
      <c r="D39" s="53">
        <v>18</v>
      </c>
      <c r="E39" s="53">
        <v>20.3</v>
      </c>
      <c r="F39" s="20">
        <f t="shared" si="0"/>
        <v>112.77777777777777</v>
      </c>
      <c r="G39" s="5"/>
    </row>
    <row r="40" spans="1:7" s="6" customFormat="1" ht="45" x14ac:dyDescent="0.25">
      <c r="A40" s="160" t="s">
        <v>122</v>
      </c>
      <c r="B40" s="157" t="s">
        <v>29</v>
      </c>
      <c r="C40" s="36" t="s">
        <v>276</v>
      </c>
      <c r="D40" s="53">
        <v>93.4</v>
      </c>
      <c r="E40" s="53">
        <v>93.4</v>
      </c>
      <c r="F40" s="20">
        <f t="shared" si="0"/>
        <v>100</v>
      </c>
      <c r="G40" s="5"/>
    </row>
    <row r="41" spans="1:7" s="6" customFormat="1" ht="46.5" customHeight="1" x14ac:dyDescent="0.25">
      <c r="A41" s="160"/>
      <c r="B41" s="157"/>
      <c r="C41" s="36" t="s">
        <v>187</v>
      </c>
      <c r="D41" s="53">
        <v>80.400000000000006</v>
      </c>
      <c r="E41" s="53">
        <v>80.400000000000006</v>
      </c>
      <c r="F41" s="20">
        <f t="shared" si="0"/>
        <v>100</v>
      </c>
      <c r="G41" s="5"/>
    </row>
    <row r="42" spans="1:7" s="6" customFormat="1" ht="33.75" customHeight="1" x14ac:dyDescent="0.25">
      <c r="A42" s="32" t="s">
        <v>123</v>
      </c>
      <c r="B42" s="38" t="s">
        <v>30</v>
      </c>
      <c r="C42" s="36" t="s">
        <v>65</v>
      </c>
      <c r="D42" s="15">
        <v>21</v>
      </c>
      <c r="E42" s="15">
        <v>21</v>
      </c>
      <c r="F42" s="16">
        <f t="shared" si="0"/>
        <v>100</v>
      </c>
      <c r="G42" s="5"/>
    </row>
    <row r="43" spans="1:7" ht="45" x14ac:dyDescent="0.25">
      <c r="A43" s="151" t="s">
        <v>124</v>
      </c>
      <c r="B43" s="154" t="s">
        <v>31</v>
      </c>
      <c r="C43" s="37" t="s">
        <v>96</v>
      </c>
      <c r="D43" s="15">
        <v>32</v>
      </c>
      <c r="E43" s="15">
        <v>240</v>
      </c>
      <c r="F43" s="16" t="s">
        <v>431</v>
      </c>
    </row>
    <row r="44" spans="1:7" ht="45" x14ac:dyDescent="0.25">
      <c r="A44" s="153"/>
      <c r="B44" s="155"/>
      <c r="C44" s="36" t="s">
        <v>202</v>
      </c>
      <c r="D44" s="15">
        <v>54</v>
      </c>
      <c r="E44" s="15">
        <v>66</v>
      </c>
      <c r="F44" s="16">
        <f>E44/D44*100</f>
        <v>122.22222222222223</v>
      </c>
    </row>
    <row r="45" spans="1:7" ht="61.5" customHeight="1" x14ac:dyDescent="0.25">
      <c r="A45" s="160" t="s">
        <v>125</v>
      </c>
      <c r="B45" s="164" t="s">
        <v>353</v>
      </c>
      <c r="C45" s="37" t="s">
        <v>354</v>
      </c>
      <c r="D45" s="53">
        <v>80</v>
      </c>
      <c r="E45" s="53">
        <v>80</v>
      </c>
      <c r="F45" s="16">
        <f>E45/D45*100</f>
        <v>100</v>
      </c>
    </row>
    <row r="46" spans="1:7" ht="64.5" customHeight="1" x14ac:dyDescent="0.25">
      <c r="A46" s="160"/>
      <c r="B46" s="164"/>
      <c r="C46" s="37" t="s">
        <v>376</v>
      </c>
      <c r="D46" s="53">
        <v>84</v>
      </c>
      <c r="E46" s="53">
        <v>86</v>
      </c>
      <c r="F46" s="16">
        <f>E46/D46*100</f>
        <v>102.38095238095238</v>
      </c>
    </row>
    <row r="47" spans="1:7" ht="30" customHeight="1" x14ac:dyDescent="0.25">
      <c r="A47" s="167" t="s">
        <v>126</v>
      </c>
      <c r="B47" s="165" t="s">
        <v>277</v>
      </c>
      <c r="C47" s="174" t="s">
        <v>288</v>
      </c>
      <c r="D47" s="176">
        <v>33.5</v>
      </c>
      <c r="E47" s="176">
        <v>33.5</v>
      </c>
      <c r="F47" s="178">
        <f>E47/D47*100</f>
        <v>100</v>
      </c>
    </row>
    <row r="48" spans="1:7" ht="44.25" customHeight="1" x14ac:dyDescent="0.25">
      <c r="A48" s="168"/>
      <c r="B48" s="166"/>
      <c r="C48" s="175"/>
      <c r="D48" s="177"/>
      <c r="E48" s="177"/>
      <c r="F48" s="179"/>
    </row>
    <row r="49" spans="1:7" s="9" customFormat="1" ht="45" customHeight="1" x14ac:dyDescent="0.25">
      <c r="A49" s="32" t="s">
        <v>127</v>
      </c>
      <c r="B49" s="38" t="s">
        <v>60</v>
      </c>
      <c r="C49" s="37" t="s">
        <v>442</v>
      </c>
      <c r="D49" s="19">
        <v>114.5</v>
      </c>
      <c r="E49" s="19">
        <v>129.30000000000001</v>
      </c>
      <c r="F49" s="21">
        <f t="shared" ref="F49:F62" si="1">E49/D49*100</f>
        <v>112.92576419213975</v>
      </c>
      <c r="G49" s="8"/>
    </row>
    <row r="50" spans="1:7" s="11" customFormat="1" ht="60.75" customHeight="1" x14ac:dyDescent="0.25">
      <c r="A50" s="33" t="s">
        <v>128</v>
      </c>
      <c r="B50" s="39" t="s">
        <v>188</v>
      </c>
      <c r="C50" s="40" t="s">
        <v>414</v>
      </c>
      <c r="D50" s="19">
        <v>1</v>
      </c>
      <c r="E50" s="19">
        <v>1</v>
      </c>
      <c r="F50" s="21">
        <f t="shared" si="1"/>
        <v>100</v>
      </c>
      <c r="G50" s="10"/>
    </row>
    <row r="51" spans="1:7" s="6" customFormat="1" ht="45" x14ac:dyDescent="0.25">
      <c r="A51" s="32" t="s">
        <v>129</v>
      </c>
      <c r="B51" s="38" t="s">
        <v>278</v>
      </c>
      <c r="C51" s="36" t="s">
        <v>6</v>
      </c>
      <c r="D51" s="19">
        <v>93</v>
      </c>
      <c r="E51" s="19">
        <v>93</v>
      </c>
      <c r="F51" s="16">
        <f t="shared" si="1"/>
        <v>100</v>
      </c>
      <c r="G51" s="5"/>
    </row>
    <row r="52" spans="1:7" s="6" customFormat="1" ht="45" x14ac:dyDescent="0.25">
      <c r="A52" s="32" t="s">
        <v>130</v>
      </c>
      <c r="B52" s="38" t="s">
        <v>279</v>
      </c>
      <c r="C52" s="37" t="s">
        <v>280</v>
      </c>
      <c r="D52" s="22">
        <v>85</v>
      </c>
      <c r="E52" s="22">
        <v>86</v>
      </c>
      <c r="F52" s="23">
        <f t="shared" si="1"/>
        <v>101.17647058823529</v>
      </c>
      <c r="G52" s="5"/>
    </row>
    <row r="53" spans="1:7" s="6" customFormat="1" ht="45" x14ac:dyDescent="0.25">
      <c r="A53" s="33" t="s">
        <v>131</v>
      </c>
      <c r="B53" s="41" t="s">
        <v>281</v>
      </c>
      <c r="C53" s="36" t="s">
        <v>282</v>
      </c>
      <c r="D53" s="52">
        <v>1100</v>
      </c>
      <c r="E53" s="52">
        <v>1114</v>
      </c>
      <c r="F53" s="16">
        <f t="shared" si="1"/>
        <v>101.27272727272727</v>
      </c>
      <c r="G53" s="5"/>
    </row>
    <row r="54" spans="1:7" s="6" customFormat="1" ht="30" x14ac:dyDescent="0.25">
      <c r="A54" s="151" t="s">
        <v>203</v>
      </c>
      <c r="B54" s="154" t="s">
        <v>32</v>
      </c>
      <c r="C54" s="36" t="s">
        <v>5</v>
      </c>
      <c r="D54" s="15">
        <v>46</v>
      </c>
      <c r="E54" s="15">
        <v>46</v>
      </c>
      <c r="F54" s="16">
        <f t="shared" si="1"/>
        <v>100</v>
      </c>
      <c r="G54" s="5"/>
    </row>
    <row r="55" spans="1:7" s="6" customFormat="1" ht="48" customHeight="1" x14ac:dyDescent="0.25">
      <c r="A55" s="153"/>
      <c r="B55" s="155"/>
      <c r="C55" s="36" t="s">
        <v>377</v>
      </c>
      <c r="D55" s="15">
        <v>6</v>
      </c>
      <c r="E55" s="15">
        <v>7</v>
      </c>
      <c r="F55" s="16">
        <f t="shared" si="1"/>
        <v>116.66666666666667</v>
      </c>
      <c r="G55" s="5"/>
    </row>
    <row r="56" spans="1:7" s="6" customFormat="1" ht="120.75" customHeight="1" x14ac:dyDescent="0.25">
      <c r="A56" s="151" t="s">
        <v>206</v>
      </c>
      <c r="B56" s="154" t="s">
        <v>33</v>
      </c>
      <c r="C56" s="36" t="s">
        <v>283</v>
      </c>
      <c r="D56" s="15">
        <v>32</v>
      </c>
      <c r="E56" s="15">
        <v>32</v>
      </c>
      <c r="F56" s="16">
        <f t="shared" si="1"/>
        <v>100</v>
      </c>
      <c r="G56" s="5"/>
    </row>
    <row r="57" spans="1:7" s="6" customFormat="1" ht="90.75" customHeight="1" x14ac:dyDescent="0.25">
      <c r="A57" s="153"/>
      <c r="B57" s="155"/>
      <c r="C57" s="36" t="s">
        <v>443</v>
      </c>
      <c r="D57" s="15">
        <v>100</v>
      </c>
      <c r="E57" s="15">
        <v>128</v>
      </c>
      <c r="F57" s="16">
        <f t="shared" si="1"/>
        <v>128</v>
      </c>
      <c r="G57" s="5"/>
    </row>
    <row r="58" spans="1:7" s="6" customFormat="1" ht="78.75" customHeight="1" x14ac:dyDescent="0.25">
      <c r="A58" s="151" t="s">
        <v>233</v>
      </c>
      <c r="B58" s="154" t="s">
        <v>284</v>
      </c>
      <c r="C58" s="36" t="s">
        <v>378</v>
      </c>
      <c r="D58" s="15">
        <v>5</v>
      </c>
      <c r="E58" s="15">
        <v>5</v>
      </c>
      <c r="F58" s="16">
        <f t="shared" si="1"/>
        <v>100</v>
      </c>
      <c r="G58" s="5"/>
    </row>
    <row r="59" spans="1:7" s="6" customFormat="1" ht="76.5" customHeight="1" x14ac:dyDescent="0.25">
      <c r="A59" s="153"/>
      <c r="B59" s="155"/>
      <c r="C59" s="36" t="s">
        <v>98</v>
      </c>
      <c r="D59" s="15">
        <v>4</v>
      </c>
      <c r="E59" s="15">
        <v>4</v>
      </c>
      <c r="F59" s="16">
        <f t="shared" si="1"/>
        <v>100</v>
      </c>
      <c r="G59" s="5"/>
    </row>
    <row r="60" spans="1:7" s="6" customFormat="1" ht="21.75" customHeight="1" x14ac:dyDescent="0.25">
      <c r="A60" s="151" t="s">
        <v>234</v>
      </c>
      <c r="B60" s="154" t="s">
        <v>97</v>
      </c>
      <c r="C60" s="36" t="s">
        <v>285</v>
      </c>
      <c r="D60" s="15">
        <v>2.3E-3</v>
      </c>
      <c r="E60" s="15">
        <v>2.3E-3</v>
      </c>
      <c r="F60" s="16">
        <f t="shared" si="1"/>
        <v>100</v>
      </c>
      <c r="G60" s="5"/>
    </row>
    <row r="61" spans="1:7" s="6" customFormat="1" ht="32.25" customHeight="1" x14ac:dyDescent="0.25">
      <c r="A61" s="153"/>
      <c r="B61" s="155"/>
      <c r="C61" s="36" t="s">
        <v>444</v>
      </c>
      <c r="D61" s="15">
        <v>95.4</v>
      </c>
      <c r="E61" s="15">
        <v>95.5</v>
      </c>
      <c r="F61" s="16">
        <f t="shared" si="1"/>
        <v>100.10482180293501</v>
      </c>
      <c r="G61" s="5"/>
    </row>
    <row r="62" spans="1:7" s="6" customFormat="1" ht="42" customHeight="1" x14ac:dyDescent="0.25">
      <c r="A62" s="33" t="s">
        <v>235</v>
      </c>
      <c r="B62" s="41" t="s">
        <v>286</v>
      </c>
      <c r="C62" s="36" t="s">
        <v>287</v>
      </c>
      <c r="D62" s="15">
        <v>2.17</v>
      </c>
      <c r="E62" s="15">
        <v>3.02</v>
      </c>
      <c r="F62" s="16">
        <f t="shared" si="1"/>
        <v>139.17050691244239</v>
      </c>
      <c r="G62" s="5"/>
    </row>
    <row r="63" spans="1:7" ht="34.5" customHeight="1" x14ac:dyDescent="0.25">
      <c r="A63" s="162" t="s">
        <v>109</v>
      </c>
      <c r="B63" s="163" t="s">
        <v>289</v>
      </c>
      <c r="C63" s="50" t="s">
        <v>66</v>
      </c>
      <c r="D63" s="57">
        <v>1.7</v>
      </c>
      <c r="E63" s="51">
        <v>0.6</v>
      </c>
      <c r="F63" s="51" t="s">
        <v>432</v>
      </c>
    </row>
    <row r="64" spans="1:7" s="6" customFormat="1" ht="44.25" customHeight="1" x14ac:dyDescent="0.25">
      <c r="A64" s="162"/>
      <c r="B64" s="163"/>
      <c r="C64" s="50" t="s">
        <v>452</v>
      </c>
      <c r="D64" s="56">
        <v>70</v>
      </c>
      <c r="E64" s="56">
        <v>70</v>
      </c>
      <c r="F64" s="51">
        <f>E64/D64*100</f>
        <v>100</v>
      </c>
      <c r="G64" s="5"/>
    </row>
    <row r="65" spans="1:7" s="11" customFormat="1" ht="53.25" customHeight="1" x14ac:dyDescent="0.25">
      <c r="A65" s="151" t="s">
        <v>132</v>
      </c>
      <c r="B65" s="154" t="s">
        <v>34</v>
      </c>
      <c r="C65" s="40" t="s">
        <v>384</v>
      </c>
      <c r="D65" s="58">
        <v>3</v>
      </c>
      <c r="E65" s="58">
        <v>0.3</v>
      </c>
      <c r="F65" s="23" t="s">
        <v>433</v>
      </c>
      <c r="G65" s="10"/>
    </row>
    <row r="66" spans="1:7" s="6" customFormat="1" ht="45" customHeight="1" x14ac:dyDescent="0.25">
      <c r="A66" s="152"/>
      <c r="B66" s="156"/>
      <c r="C66" s="36" t="s">
        <v>7</v>
      </c>
      <c r="D66" s="53">
        <v>75</v>
      </c>
      <c r="E66" s="53">
        <v>70.599999999999994</v>
      </c>
      <c r="F66" s="21">
        <f t="shared" ref="F66:F71" si="2">E66/D66*100</f>
        <v>94.133333333333326</v>
      </c>
      <c r="G66" s="5"/>
    </row>
    <row r="67" spans="1:7" s="6" customFormat="1" ht="32.25" customHeight="1" x14ac:dyDescent="0.25">
      <c r="A67" s="153"/>
      <c r="B67" s="155"/>
      <c r="C67" s="36" t="s">
        <v>383</v>
      </c>
      <c r="D67" s="16">
        <v>20</v>
      </c>
      <c r="E67" s="15">
        <v>26</v>
      </c>
      <c r="F67" s="21">
        <f t="shared" si="2"/>
        <v>130</v>
      </c>
      <c r="G67" s="5"/>
    </row>
    <row r="68" spans="1:7" s="6" customFormat="1" ht="33.75" customHeight="1" x14ac:dyDescent="0.25">
      <c r="A68" s="32" t="s">
        <v>133</v>
      </c>
      <c r="B68" s="38" t="s">
        <v>35</v>
      </c>
      <c r="C68" s="36" t="s">
        <v>189</v>
      </c>
      <c r="D68" s="53">
        <v>90</v>
      </c>
      <c r="E68" s="53">
        <v>90.1</v>
      </c>
      <c r="F68" s="21">
        <f t="shared" si="2"/>
        <v>100.1111111111111</v>
      </c>
      <c r="G68" s="5"/>
    </row>
    <row r="69" spans="1:7" ht="63.75" customHeight="1" x14ac:dyDescent="0.25">
      <c r="A69" s="160" t="s">
        <v>134</v>
      </c>
      <c r="B69" s="157" t="s">
        <v>290</v>
      </c>
      <c r="C69" s="36" t="s">
        <v>385</v>
      </c>
      <c r="D69" s="53">
        <v>70</v>
      </c>
      <c r="E69" s="53">
        <v>70</v>
      </c>
      <c r="F69" s="21">
        <f t="shared" si="2"/>
        <v>100</v>
      </c>
    </row>
    <row r="70" spans="1:7" ht="48.75" customHeight="1" x14ac:dyDescent="0.25">
      <c r="A70" s="160"/>
      <c r="B70" s="157"/>
      <c r="C70" s="36" t="s">
        <v>386</v>
      </c>
      <c r="D70" s="15">
        <v>225</v>
      </c>
      <c r="E70" s="15">
        <v>250</v>
      </c>
      <c r="F70" s="23">
        <f t="shared" si="2"/>
        <v>111.11111111111111</v>
      </c>
    </row>
    <row r="71" spans="1:7" ht="43.5" customHeight="1" x14ac:dyDescent="0.25">
      <c r="A71" s="32" t="s">
        <v>397</v>
      </c>
      <c r="B71" s="38" t="s">
        <v>61</v>
      </c>
      <c r="C71" s="36" t="s">
        <v>387</v>
      </c>
      <c r="D71" s="53">
        <v>58</v>
      </c>
      <c r="E71" s="53">
        <v>80</v>
      </c>
      <c r="F71" s="23">
        <f t="shared" si="2"/>
        <v>137.93103448275863</v>
      </c>
    </row>
    <row r="72" spans="1:7" s="6" customFormat="1" ht="28.9" customHeight="1" x14ac:dyDescent="0.25">
      <c r="A72" s="32" t="s">
        <v>135</v>
      </c>
      <c r="B72" s="38" t="s">
        <v>62</v>
      </c>
      <c r="C72" s="37" t="s">
        <v>100</v>
      </c>
      <c r="D72" s="22">
        <v>29</v>
      </c>
      <c r="E72" s="22">
        <v>13</v>
      </c>
      <c r="F72" s="23" t="s">
        <v>432</v>
      </c>
      <c r="G72" s="5"/>
    </row>
    <row r="73" spans="1:7" s="6" customFormat="1" ht="48" customHeight="1" x14ac:dyDescent="0.25">
      <c r="A73" s="32" t="s">
        <v>136</v>
      </c>
      <c r="B73" s="38" t="s">
        <v>204</v>
      </c>
      <c r="C73" s="37" t="s">
        <v>205</v>
      </c>
      <c r="D73" s="59">
        <v>50</v>
      </c>
      <c r="E73" s="59">
        <v>71.7</v>
      </c>
      <c r="F73" s="23">
        <f t="shared" ref="F73:F83" si="3">E73/D73*100</f>
        <v>143.4</v>
      </c>
      <c r="G73" s="5"/>
    </row>
    <row r="74" spans="1:7" s="6" customFormat="1" ht="53.25" customHeight="1" x14ac:dyDescent="0.25">
      <c r="A74" s="32" t="s">
        <v>137</v>
      </c>
      <c r="B74" s="38" t="s">
        <v>207</v>
      </c>
      <c r="C74" s="37" t="s">
        <v>395</v>
      </c>
      <c r="D74" s="59">
        <v>138</v>
      </c>
      <c r="E74" s="59">
        <v>157.6</v>
      </c>
      <c r="F74" s="23">
        <f t="shared" si="3"/>
        <v>114.20289855072463</v>
      </c>
      <c r="G74" s="5"/>
    </row>
    <row r="75" spans="1:7" s="6" customFormat="1" ht="61.5" customHeight="1" x14ac:dyDescent="0.25">
      <c r="A75" s="32" t="s">
        <v>415</v>
      </c>
      <c r="B75" s="38" t="s">
        <v>416</v>
      </c>
      <c r="C75" s="37" t="s">
        <v>417</v>
      </c>
      <c r="D75" s="59">
        <v>85</v>
      </c>
      <c r="E75" s="59">
        <v>97.8</v>
      </c>
      <c r="F75" s="23">
        <f t="shared" si="3"/>
        <v>115.05882352941177</v>
      </c>
      <c r="G75" s="5"/>
    </row>
    <row r="76" spans="1:7" ht="30" customHeight="1" x14ac:dyDescent="0.25">
      <c r="A76" s="162" t="s">
        <v>138</v>
      </c>
      <c r="B76" s="170" t="s">
        <v>291</v>
      </c>
      <c r="C76" s="50" t="s">
        <v>211</v>
      </c>
      <c r="D76" s="56">
        <v>95</v>
      </c>
      <c r="E76" s="56">
        <v>97.5</v>
      </c>
      <c r="F76" s="51">
        <f t="shared" si="3"/>
        <v>102.63157894736842</v>
      </c>
    </row>
    <row r="77" spans="1:7" ht="46.5" customHeight="1" x14ac:dyDescent="0.25">
      <c r="A77" s="162"/>
      <c r="B77" s="171"/>
      <c r="C77" s="50" t="s">
        <v>474</v>
      </c>
      <c r="D77" s="56">
        <v>13.05</v>
      </c>
      <c r="E77" s="56">
        <v>13.05</v>
      </c>
      <c r="F77" s="51">
        <f t="shared" si="3"/>
        <v>100</v>
      </c>
    </row>
    <row r="78" spans="1:7" s="6" customFormat="1" ht="29.25" customHeight="1" x14ac:dyDescent="0.25">
      <c r="A78" s="160" t="s">
        <v>139</v>
      </c>
      <c r="B78" s="157" t="s">
        <v>36</v>
      </c>
      <c r="C78" s="36" t="s">
        <v>379</v>
      </c>
      <c r="D78" s="15">
        <v>97</v>
      </c>
      <c r="E78" s="15">
        <v>135</v>
      </c>
      <c r="F78" s="16">
        <f t="shared" si="3"/>
        <v>139.17525773195877</v>
      </c>
      <c r="G78" s="5"/>
    </row>
    <row r="79" spans="1:7" s="6" customFormat="1" ht="28.5" customHeight="1" x14ac:dyDescent="0.25">
      <c r="A79" s="160"/>
      <c r="B79" s="157"/>
      <c r="C79" s="36" t="s">
        <v>76</v>
      </c>
      <c r="D79" s="15">
        <v>480</v>
      </c>
      <c r="E79" s="15">
        <v>538</v>
      </c>
      <c r="F79" s="16">
        <f t="shared" si="3"/>
        <v>112.08333333333333</v>
      </c>
      <c r="G79" s="5"/>
    </row>
    <row r="80" spans="1:7" s="6" customFormat="1" ht="19.5" customHeight="1" x14ac:dyDescent="0.25">
      <c r="A80" s="151" t="s">
        <v>140</v>
      </c>
      <c r="B80" s="154" t="s">
        <v>37</v>
      </c>
      <c r="C80" s="36" t="s">
        <v>77</v>
      </c>
      <c r="D80" s="15">
        <v>50</v>
      </c>
      <c r="E80" s="15">
        <v>58</v>
      </c>
      <c r="F80" s="16">
        <f t="shared" si="3"/>
        <v>115.99999999999999</v>
      </c>
      <c r="G80" s="5"/>
    </row>
    <row r="81" spans="1:7" s="6" customFormat="1" ht="18.75" customHeight="1" x14ac:dyDescent="0.25">
      <c r="A81" s="152"/>
      <c r="B81" s="156"/>
      <c r="C81" s="37" t="s">
        <v>78</v>
      </c>
      <c r="D81" s="15">
        <v>149</v>
      </c>
      <c r="E81" s="15">
        <v>190.6</v>
      </c>
      <c r="F81" s="16">
        <f t="shared" si="3"/>
        <v>127.9194630872483</v>
      </c>
      <c r="G81" s="5"/>
    </row>
    <row r="82" spans="1:7" s="6" customFormat="1" ht="28.5" customHeight="1" x14ac:dyDescent="0.25">
      <c r="A82" s="32" t="s">
        <v>141</v>
      </c>
      <c r="B82" s="38" t="s">
        <v>38</v>
      </c>
      <c r="C82" s="37" t="s">
        <v>418</v>
      </c>
      <c r="D82" s="15">
        <v>610</v>
      </c>
      <c r="E82" s="15">
        <v>819</v>
      </c>
      <c r="F82" s="16">
        <f t="shared" si="3"/>
        <v>134.26229508196721</v>
      </c>
      <c r="G82" s="5"/>
    </row>
    <row r="83" spans="1:7" s="6" customFormat="1" ht="30" x14ac:dyDescent="0.25">
      <c r="A83" s="151" t="s">
        <v>142</v>
      </c>
      <c r="B83" s="154" t="s">
        <v>39</v>
      </c>
      <c r="C83" s="36" t="s">
        <v>184</v>
      </c>
      <c r="D83" s="53">
        <v>87</v>
      </c>
      <c r="E83" s="53">
        <v>103.1</v>
      </c>
      <c r="F83" s="23">
        <f t="shared" si="3"/>
        <v>118.50574712643677</v>
      </c>
      <c r="G83" s="5"/>
    </row>
    <row r="84" spans="1:7" s="6" customFormat="1" ht="45" x14ac:dyDescent="0.25">
      <c r="A84" s="153"/>
      <c r="B84" s="155"/>
      <c r="C84" s="36" t="s">
        <v>208</v>
      </c>
      <c r="D84" s="53">
        <v>1064.9000000000001</v>
      </c>
      <c r="E84" s="53">
        <v>10149.1</v>
      </c>
      <c r="F84" s="23" t="s">
        <v>434</v>
      </c>
      <c r="G84" s="5"/>
    </row>
    <row r="85" spans="1:7" s="6" customFormat="1" ht="32.25" customHeight="1" x14ac:dyDescent="0.25">
      <c r="A85" s="160" t="s">
        <v>236</v>
      </c>
      <c r="B85" s="157" t="s">
        <v>40</v>
      </c>
      <c r="C85" s="36" t="s">
        <v>185</v>
      </c>
      <c r="D85" s="15">
        <v>385</v>
      </c>
      <c r="E85" s="15">
        <v>385</v>
      </c>
      <c r="F85" s="16">
        <f t="shared" ref="F85:F104" si="4">E85/D85*100</f>
        <v>100</v>
      </c>
      <c r="G85" s="5"/>
    </row>
    <row r="86" spans="1:7" s="6" customFormat="1" ht="47.25" customHeight="1" x14ac:dyDescent="0.25">
      <c r="A86" s="160"/>
      <c r="B86" s="157"/>
      <c r="C86" s="36" t="s">
        <v>209</v>
      </c>
      <c r="D86" s="15">
        <v>66.7</v>
      </c>
      <c r="E86" s="15">
        <v>66.7</v>
      </c>
      <c r="F86" s="16">
        <f t="shared" si="4"/>
        <v>100</v>
      </c>
      <c r="G86" s="5"/>
    </row>
    <row r="87" spans="1:7" s="6" customFormat="1" ht="21.75" customHeight="1" x14ac:dyDescent="0.25">
      <c r="A87" s="151" t="s">
        <v>237</v>
      </c>
      <c r="B87" s="154" t="s">
        <v>41</v>
      </c>
      <c r="C87" s="36" t="s">
        <v>292</v>
      </c>
      <c r="D87" s="52">
        <v>7700</v>
      </c>
      <c r="E87" s="52">
        <v>7871</v>
      </c>
      <c r="F87" s="16">
        <f t="shared" si="4"/>
        <v>102.22077922077921</v>
      </c>
      <c r="G87" s="5"/>
    </row>
    <row r="88" spans="1:7" s="6" customFormat="1" ht="45" customHeight="1" x14ac:dyDescent="0.25">
      <c r="A88" s="153"/>
      <c r="B88" s="155"/>
      <c r="C88" s="36" t="s">
        <v>380</v>
      </c>
      <c r="D88" s="53">
        <v>10619.3</v>
      </c>
      <c r="E88" s="53">
        <v>10975</v>
      </c>
      <c r="F88" s="16">
        <f t="shared" si="4"/>
        <v>103.34956164718956</v>
      </c>
      <c r="G88" s="5"/>
    </row>
    <row r="89" spans="1:7" s="6" customFormat="1" ht="45" x14ac:dyDescent="0.25">
      <c r="A89" s="32" t="s">
        <v>238</v>
      </c>
      <c r="B89" s="38" t="s">
        <v>42</v>
      </c>
      <c r="C89" s="36" t="s">
        <v>293</v>
      </c>
      <c r="D89" s="15">
        <v>8</v>
      </c>
      <c r="E89" s="15">
        <v>8</v>
      </c>
      <c r="F89" s="16">
        <f t="shared" si="4"/>
        <v>100</v>
      </c>
      <c r="G89" s="5"/>
    </row>
    <row r="90" spans="1:7" s="6" customFormat="1" ht="34.5" customHeight="1" x14ac:dyDescent="0.25">
      <c r="A90" s="160" t="s">
        <v>239</v>
      </c>
      <c r="B90" s="157" t="s">
        <v>43</v>
      </c>
      <c r="C90" s="36" t="s">
        <v>54</v>
      </c>
      <c r="D90" s="53">
        <v>98</v>
      </c>
      <c r="E90" s="53">
        <v>98</v>
      </c>
      <c r="F90" s="16">
        <f t="shared" si="4"/>
        <v>100</v>
      </c>
      <c r="G90" s="5"/>
    </row>
    <row r="91" spans="1:7" s="6" customFormat="1" ht="20.25" customHeight="1" x14ac:dyDescent="0.25">
      <c r="A91" s="160"/>
      <c r="B91" s="157"/>
      <c r="C91" s="36" t="s">
        <v>79</v>
      </c>
      <c r="D91" s="15">
        <v>88</v>
      </c>
      <c r="E91" s="15">
        <v>90</v>
      </c>
      <c r="F91" s="16">
        <f t="shared" si="4"/>
        <v>102.27272727272727</v>
      </c>
      <c r="G91" s="5"/>
    </row>
    <row r="92" spans="1:7" s="6" customFormat="1" ht="46.5" customHeight="1" x14ac:dyDescent="0.25">
      <c r="A92" s="160" t="s">
        <v>240</v>
      </c>
      <c r="B92" s="157" t="s">
        <v>44</v>
      </c>
      <c r="C92" s="37" t="s">
        <v>55</v>
      </c>
      <c r="D92" s="15">
        <v>14740</v>
      </c>
      <c r="E92" s="15">
        <v>15545</v>
      </c>
      <c r="F92" s="16">
        <f t="shared" si="4"/>
        <v>105.46132971506105</v>
      </c>
      <c r="G92" s="5"/>
    </row>
    <row r="93" spans="1:7" s="6" customFormat="1" ht="48" customHeight="1" x14ac:dyDescent="0.25">
      <c r="A93" s="160"/>
      <c r="B93" s="157"/>
      <c r="C93" s="36" t="s">
        <v>80</v>
      </c>
      <c r="D93" s="15">
        <v>7960</v>
      </c>
      <c r="E93" s="15">
        <v>7960</v>
      </c>
      <c r="F93" s="16">
        <f t="shared" si="4"/>
        <v>100</v>
      </c>
      <c r="G93" s="5"/>
    </row>
    <row r="94" spans="1:7" s="6" customFormat="1" ht="54" customHeight="1" x14ac:dyDescent="0.25">
      <c r="A94" s="32" t="s">
        <v>241</v>
      </c>
      <c r="B94" s="38" t="s">
        <v>355</v>
      </c>
      <c r="C94" s="36" t="s">
        <v>81</v>
      </c>
      <c r="D94" s="15">
        <v>63</v>
      </c>
      <c r="E94" s="15">
        <v>62</v>
      </c>
      <c r="F94" s="16">
        <f t="shared" si="4"/>
        <v>98.412698412698404</v>
      </c>
      <c r="G94" s="5"/>
    </row>
    <row r="95" spans="1:7" s="6" customFormat="1" ht="30" x14ac:dyDescent="0.25">
      <c r="A95" s="160" t="s">
        <v>242</v>
      </c>
      <c r="B95" s="157" t="s">
        <v>45</v>
      </c>
      <c r="C95" s="40" t="s">
        <v>82</v>
      </c>
      <c r="D95" s="19">
        <v>25</v>
      </c>
      <c r="E95" s="19">
        <v>25</v>
      </c>
      <c r="F95" s="21">
        <f t="shared" si="4"/>
        <v>100</v>
      </c>
      <c r="G95" s="5"/>
    </row>
    <row r="96" spans="1:7" s="6" customFormat="1" ht="45" x14ac:dyDescent="0.25">
      <c r="A96" s="160"/>
      <c r="B96" s="157"/>
      <c r="C96" s="40" t="s">
        <v>419</v>
      </c>
      <c r="D96" s="60">
        <v>1300</v>
      </c>
      <c r="E96" s="60">
        <v>1350</v>
      </c>
      <c r="F96" s="21">
        <f t="shared" si="4"/>
        <v>103.84615384615385</v>
      </c>
      <c r="G96" s="5"/>
    </row>
    <row r="97" spans="1:7" s="6" customFormat="1" ht="45" customHeight="1" x14ac:dyDescent="0.25">
      <c r="A97" s="32" t="s">
        <v>243</v>
      </c>
      <c r="B97" s="38" t="s">
        <v>46</v>
      </c>
      <c r="C97" s="36" t="s">
        <v>8</v>
      </c>
      <c r="D97" s="15">
        <v>25</v>
      </c>
      <c r="E97" s="15">
        <v>25</v>
      </c>
      <c r="F97" s="16">
        <f t="shared" si="4"/>
        <v>100</v>
      </c>
      <c r="G97" s="5"/>
    </row>
    <row r="98" spans="1:7" s="6" customFormat="1" ht="30.6" customHeight="1" x14ac:dyDescent="0.25">
      <c r="A98" s="151" t="s">
        <v>244</v>
      </c>
      <c r="B98" s="154" t="s">
        <v>47</v>
      </c>
      <c r="C98" s="36" t="s">
        <v>210</v>
      </c>
      <c r="D98" s="52">
        <v>78000</v>
      </c>
      <c r="E98" s="52">
        <v>78000</v>
      </c>
      <c r="F98" s="16">
        <f t="shared" si="4"/>
        <v>100</v>
      </c>
      <c r="G98" s="5"/>
    </row>
    <row r="99" spans="1:7" s="6" customFormat="1" ht="30" x14ac:dyDescent="0.25">
      <c r="A99" s="153"/>
      <c r="B99" s="155"/>
      <c r="C99" s="36" t="s">
        <v>186</v>
      </c>
      <c r="D99" s="52">
        <v>1220</v>
      </c>
      <c r="E99" s="52">
        <v>1220</v>
      </c>
      <c r="F99" s="16">
        <f t="shared" si="4"/>
        <v>100</v>
      </c>
      <c r="G99" s="5"/>
    </row>
    <row r="100" spans="1:7" s="6" customFormat="1" ht="32.25" customHeight="1" x14ac:dyDescent="0.25">
      <c r="A100" s="180" t="s">
        <v>143</v>
      </c>
      <c r="B100" s="189" t="s">
        <v>294</v>
      </c>
      <c r="C100" s="50" t="s">
        <v>356</v>
      </c>
      <c r="D100" s="56">
        <v>63</v>
      </c>
      <c r="E100" s="56">
        <v>63.23</v>
      </c>
      <c r="F100" s="51">
        <f t="shared" si="4"/>
        <v>100.36507936507937</v>
      </c>
      <c r="G100" s="5"/>
    </row>
    <row r="101" spans="1:7" s="6" customFormat="1" ht="49.5" customHeight="1" x14ac:dyDescent="0.25">
      <c r="A101" s="180"/>
      <c r="B101" s="189"/>
      <c r="C101" s="50" t="s">
        <v>388</v>
      </c>
      <c r="D101" s="56">
        <v>49.1</v>
      </c>
      <c r="E101" s="56">
        <v>52.8</v>
      </c>
      <c r="F101" s="51">
        <f t="shared" si="4"/>
        <v>107.5356415478615</v>
      </c>
      <c r="G101" s="5"/>
    </row>
    <row r="102" spans="1:7" s="6" customFormat="1" ht="42.75" customHeight="1" x14ac:dyDescent="0.25">
      <c r="A102" s="160" t="s">
        <v>144</v>
      </c>
      <c r="B102" s="157" t="s">
        <v>99</v>
      </c>
      <c r="C102" s="36" t="s">
        <v>357</v>
      </c>
      <c r="D102" s="53">
        <v>24</v>
      </c>
      <c r="E102" s="53">
        <v>27.7</v>
      </c>
      <c r="F102" s="16">
        <f t="shared" si="4"/>
        <v>115.41666666666666</v>
      </c>
      <c r="G102" s="5"/>
    </row>
    <row r="103" spans="1:7" s="6" customFormat="1" ht="30" customHeight="1" x14ac:dyDescent="0.25">
      <c r="A103" s="160"/>
      <c r="B103" s="157"/>
      <c r="C103" s="36" t="s">
        <v>295</v>
      </c>
      <c r="D103" s="53">
        <v>92.8</v>
      </c>
      <c r="E103" s="53">
        <v>95.6</v>
      </c>
      <c r="F103" s="16">
        <f t="shared" si="4"/>
        <v>103.01724137931035</v>
      </c>
      <c r="G103" s="5"/>
    </row>
    <row r="104" spans="1:7" s="6" customFormat="1" ht="28.5" customHeight="1" x14ac:dyDescent="0.25">
      <c r="A104" s="151" t="s">
        <v>145</v>
      </c>
      <c r="B104" s="154" t="s">
        <v>48</v>
      </c>
      <c r="C104" s="37" t="s">
        <v>402</v>
      </c>
      <c r="D104" s="61">
        <v>8000</v>
      </c>
      <c r="E104" s="61">
        <v>9700</v>
      </c>
      <c r="F104" s="23">
        <f t="shared" si="4"/>
        <v>121.24999999999999</v>
      </c>
      <c r="G104" s="5"/>
    </row>
    <row r="105" spans="1:7" s="6" customFormat="1" ht="20.25" customHeight="1" x14ac:dyDescent="0.25">
      <c r="A105" s="153"/>
      <c r="B105" s="155"/>
      <c r="C105" s="37" t="s">
        <v>403</v>
      </c>
      <c r="D105" s="61">
        <v>449400</v>
      </c>
      <c r="E105" s="61">
        <v>888400</v>
      </c>
      <c r="F105" s="23" t="s">
        <v>374</v>
      </c>
      <c r="G105" s="5"/>
    </row>
    <row r="106" spans="1:7" s="6" customFormat="1" ht="45" x14ac:dyDescent="0.25">
      <c r="A106" s="160" t="s">
        <v>146</v>
      </c>
      <c r="B106" s="157" t="s">
        <v>49</v>
      </c>
      <c r="C106" s="37" t="s">
        <v>9</v>
      </c>
      <c r="D106" s="15">
        <v>483</v>
      </c>
      <c r="E106" s="15">
        <v>483</v>
      </c>
      <c r="F106" s="16">
        <f t="shared" ref="F106:F114" si="5">E106/D106*100</f>
        <v>100</v>
      </c>
      <c r="G106" s="5"/>
    </row>
    <row r="107" spans="1:7" s="6" customFormat="1" ht="45" x14ac:dyDescent="0.25">
      <c r="A107" s="160"/>
      <c r="B107" s="157"/>
      <c r="C107" s="36" t="s">
        <v>10</v>
      </c>
      <c r="D107" s="53">
        <v>15.5</v>
      </c>
      <c r="E107" s="53">
        <v>15.5</v>
      </c>
      <c r="F107" s="16">
        <f t="shared" si="5"/>
        <v>100</v>
      </c>
      <c r="G107" s="5"/>
    </row>
    <row r="108" spans="1:7" s="6" customFormat="1" ht="33.75" customHeight="1" x14ac:dyDescent="0.25">
      <c r="A108" s="32" t="s">
        <v>245</v>
      </c>
      <c r="B108" s="38" t="s">
        <v>63</v>
      </c>
      <c r="C108" s="36" t="s">
        <v>57</v>
      </c>
      <c r="D108" s="53">
        <v>69.3</v>
      </c>
      <c r="E108" s="53">
        <v>69.5</v>
      </c>
      <c r="F108" s="16">
        <f t="shared" si="5"/>
        <v>100.28860028860029</v>
      </c>
      <c r="G108" s="5"/>
    </row>
    <row r="109" spans="1:7" s="6" customFormat="1" ht="45.75" customHeight="1" x14ac:dyDescent="0.25">
      <c r="A109" s="180" t="s">
        <v>147</v>
      </c>
      <c r="B109" s="187" t="s">
        <v>296</v>
      </c>
      <c r="C109" s="50" t="s">
        <v>475</v>
      </c>
      <c r="D109" s="56">
        <v>28.5</v>
      </c>
      <c r="E109" s="56">
        <v>28.5</v>
      </c>
      <c r="F109" s="51">
        <f t="shared" si="5"/>
        <v>100</v>
      </c>
      <c r="G109" s="5"/>
    </row>
    <row r="110" spans="1:7" s="6" customFormat="1" ht="42.75" x14ac:dyDescent="0.25">
      <c r="A110" s="180"/>
      <c r="B110" s="187"/>
      <c r="C110" s="50" t="s">
        <v>83</v>
      </c>
      <c r="D110" s="56">
        <v>13</v>
      </c>
      <c r="E110" s="56">
        <v>13</v>
      </c>
      <c r="F110" s="51">
        <f t="shared" si="5"/>
        <v>100</v>
      </c>
      <c r="G110" s="5"/>
    </row>
    <row r="111" spans="1:7" s="6" customFormat="1" ht="28.5" x14ac:dyDescent="0.25">
      <c r="A111" s="180"/>
      <c r="B111" s="187"/>
      <c r="C111" s="50" t="s">
        <v>358</v>
      </c>
      <c r="D111" s="56">
        <v>16.399999999999999</v>
      </c>
      <c r="E111" s="56">
        <v>18.600000000000001</v>
      </c>
      <c r="F111" s="51">
        <f t="shared" si="5"/>
        <v>113.41463414634147</v>
      </c>
      <c r="G111" s="5"/>
    </row>
    <row r="112" spans="1:7" ht="26.25" customHeight="1" x14ac:dyDescent="0.25">
      <c r="A112" s="160" t="s">
        <v>148</v>
      </c>
      <c r="B112" s="169" t="s">
        <v>50</v>
      </c>
      <c r="C112" s="36" t="s">
        <v>11</v>
      </c>
      <c r="D112" s="53">
        <v>96</v>
      </c>
      <c r="E112" s="53">
        <v>96</v>
      </c>
      <c r="F112" s="16">
        <f t="shared" si="5"/>
        <v>100</v>
      </c>
    </row>
    <row r="113" spans="1:7" ht="31.5" customHeight="1" x14ac:dyDescent="0.25">
      <c r="A113" s="160"/>
      <c r="B113" s="169"/>
      <c r="C113" s="36" t="s">
        <v>106</v>
      </c>
      <c r="D113" s="53">
        <v>90</v>
      </c>
      <c r="E113" s="53">
        <v>96.3</v>
      </c>
      <c r="F113" s="16">
        <f t="shared" si="5"/>
        <v>107</v>
      </c>
    </row>
    <row r="114" spans="1:7" ht="18.75" customHeight="1" x14ac:dyDescent="0.25">
      <c r="A114" s="151" t="s">
        <v>149</v>
      </c>
      <c r="B114" s="154" t="s">
        <v>84</v>
      </c>
      <c r="C114" s="36" t="s">
        <v>342</v>
      </c>
      <c r="D114" s="52">
        <v>27</v>
      </c>
      <c r="E114" s="52">
        <v>36</v>
      </c>
      <c r="F114" s="16">
        <f t="shared" si="5"/>
        <v>133.33333333333331</v>
      </c>
    </row>
    <row r="115" spans="1:7" ht="21.75" customHeight="1" x14ac:dyDescent="0.25">
      <c r="A115" s="152"/>
      <c r="B115" s="156"/>
      <c r="C115" s="36" t="s">
        <v>212</v>
      </c>
      <c r="D115" s="52">
        <v>11</v>
      </c>
      <c r="E115" s="52">
        <v>18</v>
      </c>
      <c r="F115" s="16" t="s">
        <v>374</v>
      </c>
    </row>
    <row r="116" spans="1:7" ht="50.25" customHeight="1" x14ac:dyDescent="0.25">
      <c r="A116" s="153"/>
      <c r="B116" s="155"/>
      <c r="C116" s="36" t="s">
        <v>213</v>
      </c>
      <c r="D116" s="52">
        <v>2873187</v>
      </c>
      <c r="E116" s="52">
        <v>2873187</v>
      </c>
      <c r="F116" s="16">
        <f>E116/D116*100</f>
        <v>100</v>
      </c>
    </row>
    <row r="117" spans="1:7" s="6" customFormat="1" ht="30" x14ac:dyDescent="0.25">
      <c r="A117" s="160" t="s">
        <v>150</v>
      </c>
      <c r="B117" s="157" t="s">
        <v>51</v>
      </c>
      <c r="C117" s="37" t="s">
        <v>420</v>
      </c>
      <c r="D117" s="52">
        <v>3500</v>
      </c>
      <c r="E117" s="52">
        <v>3885</v>
      </c>
      <c r="F117" s="23">
        <f>E117/D117*100</f>
        <v>111.00000000000001</v>
      </c>
      <c r="G117" s="5"/>
    </row>
    <row r="118" spans="1:7" s="6" customFormat="1" ht="21" customHeight="1" x14ac:dyDescent="0.25">
      <c r="A118" s="160"/>
      <c r="B118" s="157"/>
      <c r="C118" s="36" t="s">
        <v>389</v>
      </c>
      <c r="D118" s="52">
        <v>292</v>
      </c>
      <c r="E118" s="52">
        <v>292</v>
      </c>
      <c r="F118" s="16">
        <f>E118/D118*100</f>
        <v>100</v>
      </c>
      <c r="G118" s="5"/>
    </row>
    <row r="119" spans="1:7" s="6" customFormat="1" ht="60" x14ac:dyDescent="0.25">
      <c r="A119" s="32" t="s">
        <v>151</v>
      </c>
      <c r="B119" s="38" t="s">
        <v>85</v>
      </c>
      <c r="C119" s="36" t="s">
        <v>214</v>
      </c>
      <c r="D119" s="17" t="s">
        <v>435</v>
      </c>
      <c r="E119" s="15">
        <v>60</v>
      </c>
      <c r="F119" s="16">
        <v>100</v>
      </c>
      <c r="G119" s="5"/>
    </row>
    <row r="120" spans="1:7" s="6" customFormat="1" x14ac:dyDescent="0.25">
      <c r="A120" s="151" t="s">
        <v>152</v>
      </c>
      <c r="B120" s="154" t="s">
        <v>421</v>
      </c>
      <c r="C120" s="36" t="s">
        <v>190</v>
      </c>
      <c r="D120" s="53">
        <v>98</v>
      </c>
      <c r="E120" s="53">
        <v>98</v>
      </c>
      <c r="F120" s="16">
        <f t="shared" ref="F120:F128" si="6">E120/D120*100</f>
        <v>100</v>
      </c>
      <c r="G120" s="5"/>
    </row>
    <row r="121" spans="1:7" s="6" customFormat="1" ht="45.75" customHeight="1" x14ac:dyDescent="0.25">
      <c r="A121" s="153"/>
      <c r="B121" s="155"/>
      <c r="C121" s="36" t="s">
        <v>215</v>
      </c>
      <c r="D121" s="53">
        <v>95</v>
      </c>
      <c r="E121" s="53">
        <v>100</v>
      </c>
      <c r="F121" s="16">
        <f t="shared" si="6"/>
        <v>105.26315789473684</v>
      </c>
      <c r="G121" s="5"/>
    </row>
    <row r="122" spans="1:7" s="6" customFormat="1" ht="65.25" customHeight="1" x14ac:dyDescent="0.25">
      <c r="A122" s="32" t="s">
        <v>153</v>
      </c>
      <c r="B122" s="38" t="s">
        <v>86</v>
      </c>
      <c r="C122" s="36" t="s">
        <v>71</v>
      </c>
      <c r="D122" s="15">
        <v>2.5</v>
      </c>
      <c r="E122" s="15">
        <v>2.6</v>
      </c>
      <c r="F122" s="16">
        <f t="shared" si="6"/>
        <v>104</v>
      </c>
      <c r="G122" s="5"/>
    </row>
    <row r="123" spans="1:7" s="6" customFormat="1" x14ac:dyDescent="0.25">
      <c r="A123" s="208" t="s">
        <v>246</v>
      </c>
      <c r="B123" s="205" t="s">
        <v>304</v>
      </c>
      <c r="C123" s="50" t="s">
        <v>453</v>
      </c>
      <c r="D123" s="56">
        <v>48950.5</v>
      </c>
      <c r="E123" s="56">
        <v>49921.599999999999</v>
      </c>
      <c r="F123" s="51">
        <f t="shared" si="6"/>
        <v>101.98384081878633</v>
      </c>
      <c r="G123" s="5"/>
    </row>
    <row r="124" spans="1:7" s="6" customFormat="1" ht="62.25" customHeight="1" x14ac:dyDescent="0.25">
      <c r="A124" s="209"/>
      <c r="B124" s="206"/>
      <c r="C124" s="50" t="s">
        <v>307</v>
      </c>
      <c r="D124" s="56">
        <v>29.1</v>
      </c>
      <c r="E124" s="56">
        <v>30.1</v>
      </c>
      <c r="F124" s="51">
        <f t="shared" si="6"/>
        <v>103.4364261168385</v>
      </c>
      <c r="G124" s="5"/>
    </row>
    <row r="125" spans="1:7" s="6" customFormat="1" ht="60.75" customHeight="1" x14ac:dyDescent="0.25">
      <c r="A125" s="210"/>
      <c r="B125" s="207"/>
      <c r="C125" s="50" t="s">
        <v>308</v>
      </c>
      <c r="D125" s="56">
        <v>97</v>
      </c>
      <c r="E125" s="56">
        <v>97</v>
      </c>
      <c r="F125" s="51">
        <f t="shared" si="6"/>
        <v>100</v>
      </c>
      <c r="G125" s="5"/>
    </row>
    <row r="126" spans="1:7" s="6" customFormat="1" ht="45.75" customHeight="1" x14ac:dyDescent="0.25">
      <c r="A126" s="151" t="s">
        <v>247</v>
      </c>
      <c r="B126" s="154" t="s">
        <v>52</v>
      </c>
      <c r="C126" s="36" t="s">
        <v>404</v>
      </c>
      <c r="D126" s="52">
        <v>1118</v>
      </c>
      <c r="E126" s="52">
        <v>1118</v>
      </c>
      <c r="F126" s="16">
        <f t="shared" si="6"/>
        <v>100</v>
      </c>
      <c r="G126" s="5"/>
    </row>
    <row r="127" spans="1:7" s="6" customFormat="1" ht="45" x14ac:dyDescent="0.25">
      <c r="A127" s="152"/>
      <c r="B127" s="156"/>
      <c r="C127" s="36" t="s">
        <v>405</v>
      </c>
      <c r="D127" s="52">
        <v>10626</v>
      </c>
      <c r="E127" s="52">
        <v>10656</v>
      </c>
      <c r="F127" s="16">
        <f t="shared" si="6"/>
        <v>100.2823263692829</v>
      </c>
      <c r="G127" s="5"/>
    </row>
    <row r="128" spans="1:7" s="6" customFormat="1" ht="45" x14ac:dyDescent="0.25">
      <c r="A128" s="152"/>
      <c r="B128" s="156"/>
      <c r="C128" s="36" t="s">
        <v>406</v>
      </c>
      <c r="D128" s="52">
        <v>19053</v>
      </c>
      <c r="E128" s="52">
        <v>19037</v>
      </c>
      <c r="F128" s="16">
        <f t="shared" si="6"/>
        <v>99.916023723298167</v>
      </c>
      <c r="G128" s="5"/>
    </row>
    <row r="129" spans="1:7" s="6" customFormat="1" ht="45" x14ac:dyDescent="0.25">
      <c r="A129" s="153"/>
      <c r="B129" s="155"/>
      <c r="C129" s="36" t="s">
        <v>407</v>
      </c>
      <c r="D129" s="52">
        <v>360.5</v>
      </c>
      <c r="E129" s="52">
        <v>697</v>
      </c>
      <c r="F129" s="16" t="s">
        <v>374</v>
      </c>
      <c r="G129" s="5"/>
    </row>
    <row r="130" spans="1:7" s="6" customFormat="1" ht="47.25" customHeight="1" x14ac:dyDescent="0.25">
      <c r="A130" s="151" t="s">
        <v>248</v>
      </c>
      <c r="B130" s="154" t="s">
        <v>305</v>
      </c>
      <c r="C130" s="36" t="s">
        <v>306</v>
      </c>
      <c r="D130" s="62">
        <v>88.03</v>
      </c>
      <c r="E130" s="62">
        <v>88.03</v>
      </c>
      <c r="F130" s="16">
        <f>E130/D130*100</f>
        <v>100</v>
      </c>
      <c r="G130" s="5"/>
    </row>
    <row r="131" spans="1:7" s="6" customFormat="1" ht="61.5" customHeight="1" x14ac:dyDescent="0.25">
      <c r="A131" s="153"/>
      <c r="B131" s="155"/>
      <c r="C131" s="37" t="s">
        <v>391</v>
      </c>
      <c r="D131" s="62">
        <v>45.35</v>
      </c>
      <c r="E131" s="62">
        <v>45.8</v>
      </c>
      <c r="F131" s="16">
        <f>E131/D131*100</f>
        <v>100.99228224917309</v>
      </c>
      <c r="G131" s="5"/>
    </row>
    <row r="132" spans="1:7" s="6" customFormat="1" ht="47.25" customHeight="1" x14ac:dyDescent="0.25">
      <c r="A132" s="32" t="s">
        <v>249</v>
      </c>
      <c r="B132" s="38" t="s">
        <v>53</v>
      </c>
      <c r="C132" s="36" t="s">
        <v>344</v>
      </c>
      <c r="D132" s="15">
        <v>328</v>
      </c>
      <c r="E132" s="15">
        <v>254</v>
      </c>
      <c r="F132" s="16">
        <f>D132*100/254</f>
        <v>129.13385826771653</v>
      </c>
      <c r="G132" s="5"/>
    </row>
    <row r="133" spans="1:7" s="6" customFormat="1" ht="107.25" customHeight="1" x14ac:dyDescent="0.25">
      <c r="A133" s="32" t="s">
        <v>250</v>
      </c>
      <c r="B133" s="38" t="s">
        <v>101</v>
      </c>
      <c r="C133" s="36" t="s">
        <v>72</v>
      </c>
      <c r="D133" s="15">
        <v>14.5</v>
      </c>
      <c r="E133" s="15">
        <v>14.5</v>
      </c>
      <c r="F133" s="16">
        <f t="shared" ref="F133:F153" si="7">E133/D133*100</f>
        <v>100</v>
      </c>
      <c r="G133" s="5"/>
    </row>
    <row r="134" spans="1:7" s="6" customFormat="1" ht="31.5" customHeight="1" x14ac:dyDescent="0.25">
      <c r="A134" s="151" t="s">
        <v>251</v>
      </c>
      <c r="B134" s="154" t="s">
        <v>102</v>
      </c>
      <c r="C134" s="36" t="s">
        <v>408</v>
      </c>
      <c r="D134" s="53">
        <v>22</v>
      </c>
      <c r="E134" s="53">
        <v>22</v>
      </c>
      <c r="F134" s="16">
        <f t="shared" si="7"/>
        <v>100</v>
      </c>
      <c r="G134" s="5"/>
    </row>
    <row r="135" spans="1:7" s="6" customFormat="1" ht="33" customHeight="1" x14ac:dyDescent="0.25">
      <c r="A135" s="153"/>
      <c r="B135" s="155"/>
      <c r="C135" s="36" t="s">
        <v>410</v>
      </c>
      <c r="D135" s="15">
        <v>14</v>
      </c>
      <c r="E135" s="15">
        <v>15</v>
      </c>
      <c r="F135" s="16">
        <f t="shared" si="7"/>
        <v>107.14285714285714</v>
      </c>
      <c r="G135" s="5"/>
    </row>
    <row r="136" spans="1:7" s="6" customFormat="1" ht="36.75" customHeight="1" x14ac:dyDescent="0.25">
      <c r="A136" s="184" t="s">
        <v>154</v>
      </c>
      <c r="B136" s="181" t="s">
        <v>309</v>
      </c>
      <c r="C136" s="50" t="s">
        <v>454</v>
      </c>
      <c r="D136" s="63">
        <v>100</v>
      </c>
      <c r="E136" s="63">
        <v>104.4</v>
      </c>
      <c r="F136" s="63">
        <f t="shared" si="7"/>
        <v>104.4</v>
      </c>
      <c r="G136" s="5"/>
    </row>
    <row r="137" spans="1:7" s="6" customFormat="1" ht="32.25" customHeight="1" x14ac:dyDescent="0.25">
      <c r="A137" s="185"/>
      <c r="B137" s="182"/>
      <c r="C137" s="50" t="s">
        <v>316</v>
      </c>
      <c r="D137" s="63">
        <v>115.9</v>
      </c>
      <c r="E137" s="63">
        <v>116</v>
      </c>
      <c r="F137" s="63">
        <f t="shared" si="7"/>
        <v>100.08628127696288</v>
      </c>
      <c r="G137" s="5"/>
    </row>
    <row r="138" spans="1:7" s="6" customFormat="1" ht="19.5" customHeight="1" x14ac:dyDescent="0.25">
      <c r="A138" s="186"/>
      <c r="B138" s="183"/>
      <c r="C138" s="50" t="s">
        <v>317</v>
      </c>
      <c r="D138" s="63">
        <v>101.7</v>
      </c>
      <c r="E138" s="63">
        <v>107.2</v>
      </c>
      <c r="F138" s="63">
        <f t="shared" si="7"/>
        <v>105.40806293018683</v>
      </c>
      <c r="G138" s="5"/>
    </row>
    <row r="139" spans="1:7" s="6" customFormat="1" ht="36" customHeight="1" x14ac:dyDescent="0.25">
      <c r="A139" s="151" t="s">
        <v>155</v>
      </c>
      <c r="B139" s="192" t="s">
        <v>310</v>
      </c>
      <c r="C139" s="36" t="s">
        <v>311</v>
      </c>
      <c r="D139" s="64">
        <v>98.4</v>
      </c>
      <c r="E139" s="64">
        <v>110</v>
      </c>
      <c r="F139" s="24">
        <f t="shared" si="7"/>
        <v>111.78861788617887</v>
      </c>
      <c r="G139" s="5"/>
    </row>
    <row r="140" spans="1:7" s="6" customFormat="1" ht="35.25" customHeight="1" x14ac:dyDescent="0.25">
      <c r="A140" s="152"/>
      <c r="B140" s="194"/>
      <c r="C140" s="36" t="s">
        <v>312</v>
      </c>
      <c r="D140" s="64">
        <v>103.1</v>
      </c>
      <c r="E140" s="64">
        <v>103.1</v>
      </c>
      <c r="F140" s="24">
        <f t="shared" si="7"/>
        <v>100</v>
      </c>
      <c r="G140" s="5"/>
    </row>
    <row r="141" spans="1:7" s="6" customFormat="1" ht="25.9" customHeight="1" x14ac:dyDescent="0.25">
      <c r="A141" s="153"/>
      <c r="B141" s="193"/>
      <c r="C141" s="36" t="s">
        <v>313</v>
      </c>
      <c r="D141" s="65">
        <v>9300</v>
      </c>
      <c r="E141" s="65">
        <v>9500</v>
      </c>
      <c r="F141" s="24">
        <f t="shared" si="7"/>
        <v>102.15053763440861</v>
      </c>
      <c r="G141" s="5"/>
    </row>
    <row r="142" spans="1:7" s="6" customFormat="1" ht="33" customHeight="1" x14ac:dyDescent="0.25">
      <c r="A142" s="160" t="s">
        <v>156</v>
      </c>
      <c r="B142" s="188" t="s">
        <v>314</v>
      </c>
      <c r="C142" s="36" t="s">
        <v>103</v>
      </c>
      <c r="D142" s="65">
        <v>31</v>
      </c>
      <c r="E142" s="65">
        <v>36</v>
      </c>
      <c r="F142" s="24">
        <f t="shared" si="7"/>
        <v>116.12903225806453</v>
      </c>
      <c r="G142" s="5"/>
    </row>
    <row r="143" spans="1:7" s="6" customFormat="1" ht="60.75" customHeight="1" x14ac:dyDescent="0.25">
      <c r="A143" s="160"/>
      <c r="B143" s="188"/>
      <c r="C143" s="36" t="s">
        <v>315</v>
      </c>
      <c r="D143" s="65">
        <v>700</v>
      </c>
      <c r="E143" s="65">
        <v>700</v>
      </c>
      <c r="F143" s="24">
        <f t="shared" si="7"/>
        <v>100</v>
      </c>
      <c r="G143" s="5"/>
    </row>
    <row r="144" spans="1:7" s="6" customFormat="1" ht="33" customHeight="1" x14ac:dyDescent="0.25">
      <c r="A144" s="160" t="s">
        <v>157</v>
      </c>
      <c r="B144" s="188" t="s">
        <v>422</v>
      </c>
      <c r="C144" s="36" t="s">
        <v>423</v>
      </c>
      <c r="D144" s="64">
        <v>10081</v>
      </c>
      <c r="E144" s="64">
        <v>10299</v>
      </c>
      <c r="F144" s="24">
        <f t="shared" si="7"/>
        <v>102.16248388056741</v>
      </c>
      <c r="G144" s="5"/>
    </row>
    <row r="145" spans="1:7" s="6" customFormat="1" ht="32.25" customHeight="1" x14ac:dyDescent="0.25">
      <c r="A145" s="160"/>
      <c r="B145" s="188"/>
      <c r="C145" s="36" t="s">
        <v>424</v>
      </c>
      <c r="D145" s="64">
        <v>732.96</v>
      </c>
      <c r="E145" s="64">
        <v>732.96</v>
      </c>
      <c r="F145" s="24">
        <f t="shared" si="7"/>
        <v>100</v>
      </c>
      <c r="G145" s="5"/>
    </row>
    <row r="146" spans="1:7" s="6" customFormat="1" ht="77.25" customHeight="1" x14ac:dyDescent="0.25">
      <c r="A146" s="68" t="s">
        <v>158</v>
      </c>
      <c r="B146" s="69" t="s">
        <v>318</v>
      </c>
      <c r="C146" s="50" t="s">
        <v>323</v>
      </c>
      <c r="D146" s="71">
        <v>6.3</v>
      </c>
      <c r="E146" s="71">
        <v>6.2</v>
      </c>
      <c r="F146" s="63">
        <f t="shared" si="7"/>
        <v>98.412698412698418</v>
      </c>
      <c r="G146" s="5"/>
    </row>
    <row r="147" spans="1:7" s="6" customFormat="1" ht="21.75" customHeight="1" x14ac:dyDescent="0.25">
      <c r="A147" s="160" t="s">
        <v>159</v>
      </c>
      <c r="B147" s="157" t="s">
        <v>319</v>
      </c>
      <c r="C147" s="36" t="s">
        <v>217</v>
      </c>
      <c r="D147" s="53">
        <v>79.680000000000007</v>
      </c>
      <c r="E147" s="53">
        <v>79.680000000000007</v>
      </c>
      <c r="F147" s="16">
        <f t="shared" si="7"/>
        <v>100</v>
      </c>
      <c r="G147" s="5"/>
    </row>
    <row r="148" spans="1:7" s="6" customFormat="1" ht="21" customHeight="1" x14ac:dyDescent="0.25">
      <c r="A148" s="160"/>
      <c r="B148" s="157"/>
      <c r="C148" s="37" t="s">
        <v>56</v>
      </c>
      <c r="D148" s="53">
        <v>4519.3999999999996</v>
      </c>
      <c r="E148" s="53">
        <v>4519.3999999999996</v>
      </c>
      <c r="F148" s="16">
        <f t="shared" si="7"/>
        <v>100</v>
      </c>
      <c r="G148" s="5"/>
    </row>
    <row r="149" spans="1:7" s="6" customFormat="1" ht="37.5" customHeight="1" x14ac:dyDescent="0.25">
      <c r="A149" s="32" t="s">
        <v>160</v>
      </c>
      <c r="B149" s="38" t="s">
        <v>320</v>
      </c>
      <c r="C149" s="36" t="s">
        <v>73</v>
      </c>
      <c r="D149" s="53">
        <v>200.7</v>
      </c>
      <c r="E149" s="53">
        <v>200.7</v>
      </c>
      <c r="F149" s="16">
        <f t="shared" si="7"/>
        <v>100</v>
      </c>
      <c r="G149" s="5"/>
    </row>
    <row r="150" spans="1:7" s="6" customFormat="1" ht="28.9" customHeight="1" x14ac:dyDescent="0.25">
      <c r="A150" s="32" t="s">
        <v>161</v>
      </c>
      <c r="B150" s="38" t="s">
        <v>321</v>
      </c>
      <c r="C150" s="36" t="s">
        <v>191</v>
      </c>
      <c r="D150" s="62">
        <v>86</v>
      </c>
      <c r="E150" s="62">
        <v>100</v>
      </c>
      <c r="F150" s="20">
        <f t="shared" si="7"/>
        <v>116.27906976744187</v>
      </c>
      <c r="G150" s="5"/>
    </row>
    <row r="151" spans="1:7" s="6" customFormat="1" ht="63" customHeight="1" x14ac:dyDescent="0.25">
      <c r="A151" s="33" t="s">
        <v>162</v>
      </c>
      <c r="B151" s="41" t="s">
        <v>322</v>
      </c>
      <c r="C151" s="37" t="s">
        <v>367</v>
      </c>
      <c r="D151" s="53">
        <v>28</v>
      </c>
      <c r="E151" s="53">
        <v>28</v>
      </c>
      <c r="F151" s="16">
        <f t="shared" si="7"/>
        <v>100</v>
      </c>
      <c r="G151" s="5"/>
    </row>
    <row r="152" spans="1:7" s="6" customFormat="1" ht="76.5" customHeight="1" x14ac:dyDescent="0.25">
      <c r="A152" s="66" t="s">
        <v>163</v>
      </c>
      <c r="B152" s="67" t="s">
        <v>324</v>
      </c>
      <c r="C152" s="50" t="s">
        <v>13</v>
      </c>
      <c r="D152" s="70">
        <v>27.5</v>
      </c>
      <c r="E152" s="70">
        <v>27.5</v>
      </c>
      <c r="F152" s="63">
        <f t="shared" si="7"/>
        <v>100</v>
      </c>
      <c r="G152" s="5"/>
    </row>
    <row r="153" spans="1:7" s="6" customFormat="1" ht="30" x14ac:dyDescent="0.25">
      <c r="A153" s="34" t="s">
        <v>164</v>
      </c>
      <c r="B153" s="42" t="s">
        <v>369</v>
      </c>
      <c r="C153" s="37" t="s">
        <v>370</v>
      </c>
      <c r="D153" s="25">
        <v>250</v>
      </c>
      <c r="E153" s="25">
        <v>0</v>
      </c>
      <c r="F153" s="25">
        <f t="shared" si="7"/>
        <v>0</v>
      </c>
      <c r="G153" s="12"/>
    </row>
    <row r="154" spans="1:7" s="6" customFormat="1" ht="45" x14ac:dyDescent="0.25">
      <c r="A154" s="160" t="s">
        <v>368</v>
      </c>
      <c r="B154" s="188" t="s">
        <v>12</v>
      </c>
      <c r="C154" s="40" t="s">
        <v>425</v>
      </c>
      <c r="D154" s="26" t="s">
        <v>455</v>
      </c>
      <c r="E154" s="26" t="s">
        <v>455</v>
      </c>
      <c r="F154" s="26" t="s">
        <v>436</v>
      </c>
      <c r="G154" s="12"/>
    </row>
    <row r="155" spans="1:7" s="6" customFormat="1" ht="45" x14ac:dyDescent="0.25">
      <c r="A155" s="160"/>
      <c r="B155" s="195"/>
      <c r="C155" s="40" t="s">
        <v>14</v>
      </c>
      <c r="D155" s="64">
        <v>47.2</v>
      </c>
      <c r="E155" s="64">
        <v>47.2</v>
      </c>
      <c r="F155" s="24">
        <f>E155/D155*100</f>
        <v>100</v>
      </c>
    </row>
    <row r="156" spans="1:7" s="6" customFormat="1" ht="36.75" customHeight="1" x14ac:dyDescent="0.25">
      <c r="A156" s="190" t="s">
        <v>165</v>
      </c>
      <c r="B156" s="191" t="s">
        <v>325</v>
      </c>
      <c r="C156" s="50" t="s">
        <v>105</v>
      </c>
      <c r="D156" s="72">
        <v>91</v>
      </c>
      <c r="E156" s="72">
        <v>91</v>
      </c>
      <c r="F156" s="63">
        <f>E156/D156*100</f>
        <v>100</v>
      </c>
      <c r="G156" s="5"/>
    </row>
    <row r="157" spans="1:7" s="6" customFormat="1" ht="34.5" customHeight="1" x14ac:dyDescent="0.25">
      <c r="A157" s="190"/>
      <c r="B157" s="191"/>
      <c r="C157" s="50" t="s">
        <v>221</v>
      </c>
      <c r="D157" s="71" t="s">
        <v>456</v>
      </c>
      <c r="E157" s="71" t="s">
        <v>456</v>
      </c>
      <c r="F157" s="71" t="s">
        <v>436</v>
      </c>
      <c r="G157" s="5"/>
    </row>
    <row r="158" spans="1:7" s="6" customFormat="1" ht="21.75" customHeight="1" x14ac:dyDescent="0.25">
      <c r="A158" s="151" t="s">
        <v>166</v>
      </c>
      <c r="B158" s="192" t="s">
        <v>15</v>
      </c>
      <c r="C158" s="40" t="s">
        <v>345</v>
      </c>
      <c r="D158" s="26">
        <v>11</v>
      </c>
      <c r="E158" s="26">
        <v>1</v>
      </c>
      <c r="F158" s="24" t="s">
        <v>433</v>
      </c>
      <c r="G158" s="5"/>
    </row>
    <row r="159" spans="1:7" s="6" customFormat="1" ht="30.75" customHeight="1" x14ac:dyDescent="0.25">
      <c r="A159" s="153"/>
      <c r="B159" s="193"/>
      <c r="C159" s="40" t="s">
        <v>326</v>
      </c>
      <c r="D159" s="26">
        <v>57</v>
      </c>
      <c r="E159" s="26">
        <v>57</v>
      </c>
      <c r="F159" s="24">
        <f>E159/D159*100</f>
        <v>100</v>
      </c>
      <c r="G159" s="5"/>
    </row>
    <row r="160" spans="1:7" s="6" customFormat="1" ht="33.75" customHeight="1" x14ac:dyDescent="0.25">
      <c r="A160" s="160" t="s">
        <v>252</v>
      </c>
      <c r="B160" s="188" t="s">
        <v>16</v>
      </c>
      <c r="C160" s="40" t="s">
        <v>17</v>
      </c>
      <c r="D160" s="26" t="s">
        <v>457</v>
      </c>
      <c r="E160" s="26" t="s">
        <v>458</v>
      </c>
      <c r="F160" s="26" t="s">
        <v>459</v>
      </c>
      <c r="G160" s="5"/>
    </row>
    <row r="161" spans="1:7" s="6" customFormat="1" ht="30.75" customHeight="1" x14ac:dyDescent="0.25">
      <c r="A161" s="160"/>
      <c r="B161" s="195"/>
      <c r="C161" s="40" t="s">
        <v>218</v>
      </c>
      <c r="D161" s="27" t="s">
        <v>460</v>
      </c>
      <c r="E161" s="27" t="s">
        <v>460</v>
      </c>
      <c r="F161" s="27" t="s">
        <v>461</v>
      </c>
      <c r="G161" s="5"/>
    </row>
    <row r="162" spans="1:7" s="6" customFormat="1" ht="60" x14ac:dyDescent="0.25">
      <c r="A162" s="32" t="s">
        <v>253</v>
      </c>
      <c r="B162" s="43" t="s">
        <v>373</v>
      </c>
      <c r="C162" s="40" t="s">
        <v>220</v>
      </c>
      <c r="D162" s="64">
        <v>100</v>
      </c>
      <c r="E162" s="64">
        <v>100</v>
      </c>
      <c r="F162" s="24">
        <f>E162/D162*100</f>
        <v>100</v>
      </c>
      <c r="G162" s="5"/>
    </row>
    <row r="163" spans="1:7" ht="39" customHeight="1" x14ac:dyDescent="0.25">
      <c r="A163" s="190" t="s">
        <v>167</v>
      </c>
      <c r="B163" s="191" t="s">
        <v>327</v>
      </c>
      <c r="C163" s="50" t="s">
        <v>67</v>
      </c>
      <c r="D163" s="71" t="s">
        <v>462</v>
      </c>
      <c r="E163" s="71" t="s">
        <v>462</v>
      </c>
      <c r="F163" s="71" t="s">
        <v>436</v>
      </c>
    </row>
    <row r="164" spans="1:7" ht="36.75" customHeight="1" x14ac:dyDescent="0.25">
      <c r="A164" s="190"/>
      <c r="B164" s="191"/>
      <c r="C164" s="50" t="s">
        <v>58</v>
      </c>
      <c r="D164" s="71" t="s">
        <v>463</v>
      </c>
      <c r="E164" s="71" t="s">
        <v>463</v>
      </c>
      <c r="F164" s="71" t="s">
        <v>436</v>
      </c>
    </row>
    <row r="165" spans="1:7" s="6" customFormat="1" ht="45" customHeight="1" x14ac:dyDescent="0.25">
      <c r="A165" s="151" t="s">
        <v>168</v>
      </c>
      <c r="B165" s="192" t="s">
        <v>19</v>
      </c>
      <c r="C165" s="40" t="s">
        <v>445</v>
      </c>
      <c r="D165" s="65">
        <v>12030</v>
      </c>
      <c r="E165" s="65">
        <v>12030</v>
      </c>
      <c r="F165" s="24">
        <f>E165/D165*100</f>
        <v>100</v>
      </c>
      <c r="G165" s="5"/>
    </row>
    <row r="166" spans="1:7" s="6" customFormat="1" ht="29.25" customHeight="1" x14ac:dyDescent="0.25">
      <c r="A166" s="152"/>
      <c r="B166" s="194"/>
      <c r="C166" s="40" t="s">
        <v>447</v>
      </c>
      <c r="D166" s="65">
        <v>1400</v>
      </c>
      <c r="E166" s="65">
        <v>1427</v>
      </c>
      <c r="F166" s="24">
        <f>E166/D166*100</f>
        <v>101.92857142857143</v>
      </c>
      <c r="G166" s="5"/>
    </row>
    <row r="167" spans="1:7" s="6" customFormat="1" ht="30" x14ac:dyDescent="0.25">
      <c r="A167" s="153"/>
      <c r="B167" s="193"/>
      <c r="C167" s="40" t="s">
        <v>446</v>
      </c>
      <c r="D167" s="64">
        <v>81</v>
      </c>
      <c r="E167" s="64">
        <v>90.8</v>
      </c>
      <c r="F167" s="24">
        <f>E167/D167*100</f>
        <v>112.09876543209876</v>
      </c>
      <c r="G167" s="5"/>
    </row>
    <row r="168" spans="1:7" s="6" customFormat="1" ht="30" x14ac:dyDescent="0.25">
      <c r="A168" s="160" t="s">
        <v>169</v>
      </c>
      <c r="B168" s="188" t="s">
        <v>192</v>
      </c>
      <c r="C168" s="40" t="s">
        <v>59</v>
      </c>
      <c r="D168" s="26" t="s">
        <v>464</v>
      </c>
      <c r="E168" s="26" t="s">
        <v>464</v>
      </c>
      <c r="F168" s="26" t="s">
        <v>436</v>
      </c>
      <c r="G168" s="5"/>
    </row>
    <row r="169" spans="1:7" s="6" customFormat="1" ht="30" customHeight="1" x14ac:dyDescent="0.25">
      <c r="A169" s="160"/>
      <c r="B169" s="188"/>
      <c r="C169" s="40" t="s">
        <v>193</v>
      </c>
      <c r="D169" s="26" t="s">
        <v>457</v>
      </c>
      <c r="E169" s="26" t="s">
        <v>457</v>
      </c>
      <c r="F169" s="26" t="s">
        <v>436</v>
      </c>
      <c r="G169" s="5"/>
    </row>
    <row r="170" spans="1:7" s="6" customFormat="1" ht="64.5" customHeight="1" x14ac:dyDescent="0.25">
      <c r="A170" s="32" t="s">
        <v>219</v>
      </c>
      <c r="B170" s="44" t="s">
        <v>328</v>
      </c>
      <c r="C170" s="40" t="s">
        <v>329</v>
      </c>
      <c r="D170" s="65">
        <v>30000</v>
      </c>
      <c r="E170" s="65">
        <v>99196</v>
      </c>
      <c r="F170" s="21" t="s">
        <v>437</v>
      </c>
      <c r="G170" s="5"/>
    </row>
    <row r="171" spans="1:7" s="6" customFormat="1" ht="29.25" customHeight="1" x14ac:dyDescent="0.25">
      <c r="A171" s="32" t="s">
        <v>254</v>
      </c>
      <c r="B171" s="44" t="s">
        <v>20</v>
      </c>
      <c r="C171" s="40" t="s">
        <v>18</v>
      </c>
      <c r="D171" s="65">
        <v>1550</v>
      </c>
      <c r="E171" s="65">
        <v>1962</v>
      </c>
      <c r="F171" s="24">
        <f>E171/D171*100</f>
        <v>126.58064516129033</v>
      </c>
      <c r="G171" s="5"/>
    </row>
    <row r="172" spans="1:7" s="6" customFormat="1" ht="44.25" customHeight="1" x14ac:dyDescent="0.25">
      <c r="A172" s="32" t="s">
        <v>330</v>
      </c>
      <c r="B172" s="44" t="s">
        <v>331</v>
      </c>
      <c r="C172" s="40" t="s">
        <v>332</v>
      </c>
      <c r="D172" s="64">
        <v>3.5</v>
      </c>
      <c r="E172" s="64">
        <v>2.6</v>
      </c>
      <c r="F172" s="24">
        <f>D172*100/E172</f>
        <v>134.61538461538461</v>
      </c>
      <c r="G172" s="5"/>
    </row>
    <row r="173" spans="1:7" s="6" customFormat="1" ht="43.5" customHeight="1" x14ac:dyDescent="0.25">
      <c r="A173" s="184" t="s">
        <v>170</v>
      </c>
      <c r="B173" s="181" t="s">
        <v>333</v>
      </c>
      <c r="C173" s="50" t="s">
        <v>347</v>
      </c>
      <c r="D173" s="72">
        <v>100</v>
      </c>
      <c r="E173" s="72">
        <v>100</v>
      </c>
      <c r="F173" s="63">
        <f>E173/D173*100</f>
        <v>100</v>
      </c>
      <c r="G173" s="5"/>
    </row>
    <row r="174" spans="1:7" s="6" customFormat="1" ht="45" customHeight="1" x14ac:dyDescent="0.25">
      <c r="A174" s="186"/>
      <c r="B174" s="183"/>
      <c r="C174" s="50" t="s">
        <v>348</v>
      </c>
      <c r="D174" s="71" t="s">
        <v>465</v>
      </c>
      <c r="E174" s="71">
        <v>43.4</v>
      </c>
      <c r="F174" s="63">
        <v>133.6</v>
      </c>
      <c r="G174" s="5"/>
    </row>
    <row r="175" spans="1:7" s="6" customFormat="1" ht="18" customHeight="1" x14ac:dyDescent="0.25">
      <c r="A175" s="151" t="s">
        <v>171</v>
      </c>
      <c r="B175" s="192" t="s">
        <v>334</v>
      </c>
      <c r="C175" s="40" t="s">
        <v>68</v>
      </c>
      <c r="D175" s="58">
        <v>100</v>
      </c>
      <c r="E175" s="58">
        <v>100</v>
      </c>
      <c r="F175" s="21">
        <f t="shared" ref="F175:F180" si="8">E175/D175*100</f>
        <v>100</v>
      </c>
      <c r="G175" s="5"/>
    </row>
    <row r="176" spans="1:7" s="6" customFormat="1" ht="21.75" customHeight="1" x14ac:dyDescent="0.25">
      <c r="A176" s="153"/>
      <c r="B176" s="193"/>
      <c r="C176" s="40" t="s">
        <v>448</v>
      </c>
      <c r="D176" s="19">
        <v>9</v>
      </c>
      <c r="E176" s="19">
        <v>9</v>
      </c>
      <c r="F176" s="21">
        <f t="shared" si="8"/>
        <v>100</v>
      </c>
      <c r="G176" s="5"/>
    </row>
    <row r="177" spans="1:7" s="6" customFormat="1" ht="49.5" customHeight="1" x14ac:dyDescent="0.25">
      <c r="A177" s="160" t="s">
        <v>172</v>
      </c>
      <c r="B177" s="188" t="s">
        <v>21</v>
      </c>
      <c r="C177" s="40" t="s">
        <v>69</v>
      </c>
      <c r="D177" s="58">
        <v>100</v>
      </c>
      <c r="E177" s="58">
        <v>100</v>
      </c>
      <c r="F177" s="21">
        <f t="shared" si="8"/>
        <v>100</v>
      </c>
      <c r="G177" s="5"/>
    </row>
    <row r="178" spans="1:7" s="6" customFormat="1" ht="30" customHeight="1" x14ac:dyDescent="0.25">
      <c r="A178" s="160"/>
      <c r="B178" s="188"/>
      <c r="C178" s="40" t="s">
        <v>426</v>
      </c>
      <c r="D178" s="58">
        <v>99.25</v>
      </c>
      <c r="E178" s="58">
        <v>99.25</v>
      </c>
      <c r="F178" s="21">
        <f t="shared" si="8"/>
        <v>100</v>
      </c>
      <c r="G178" s="5"/>
    </row>
    <row r="179" spans="1:7" s="6" customFormat="1" ht="63" customHeight="1" x14ac:dyDescent="0.25">
      <c r="A179" s="32" t="s">
        <v>173</v>
      </c>
      <c r="B179" s="44" t="s">
        <v>427</v>
      </c>
      <c r="C179" s="40" t="s">
        <v>222</v>
      </c>
      <c r="D179" s="58">
        <v>40</v>
      </c>
      <c r="E179" s="58">
        <v>45.45</v>
      </c>
      <c r="F179" s="21">
        <f t="shared" si="8"/>
        <v>113.625</v>
      </c>
      <c r="G179" s="5"/>
    </row>
    <row r="180" spans="1:7" s="6" customFormat="1" ht="30" customHeight="1" x14ac:dyDescent="0.25">
      <c r="A180" s="151" t="s">
        <v>174</v>
      </c>
      <c r="B180" s="192" t="s">
        <v>194</v>
      </c>
      <c r="C180" s="40" t="s">
        <v>195</v>
      </c>
      <c r="D180" s="19">
        <v>165</v>
      </c>
      <c r="E180" s="19">
        <v>195</v>
      </c>
      <c r="F180" s="21">
        <f t="shared" si="8"/>
        <v>118.18181818181819</v>
      </c>
      <c r="G180" s="5"/>
    </row>
    <row r="181" spans="1:7" s="6" customFormat="1" ht="45" x14ac:dyDescent="0.25">
      <c r="A181" s="153"/>
      <c r="B181" s="193"/>
      <c r="C181" s="40" t="s">
        <v>346</v>
      </c>
      <c r="D181" s="26" t="s">
        <v>438</v>
      </c>
      <c r="E181" s="19">
        <v>128</v>
      </c>
      <c r="F181" s="21">
        <v>128</v>
      </c>
      <c r="G181" s="5"/>
    </row>
    <row r="182" spans="1:7" s="6" customFormat="1" ht="45" customHeight="1" x14ac:dyDescent="0.25">
      <c r="A182" s="32" t="s">
        <v>335</v>
      </c>
      <c r="B182" s="44" t="s">
        <v>336</v>
      </c>
      <c r="C182" s="40" t="s">
        <v>337</v>
      </c>
      <c r="D182" s="19">
        <v>80</v>
      </c>
      <c r="E182" s="19">
        <v>80</v>
      </c>
      <c r="F182" s="21">
        <f t="shared" ref="F182:F187" si="9">E182/D182*100</f>
        <v>100</v>
      </c>
      <c r="G182" s="5"/>
    </row>
    <row r="183" spans="1:7" s="6" customFormat="1" ht="47.25" customHeight="1" x14ac:dyDescent="0.25">
      <c r="A183" s="66" t="s">
        <v>175</v>
      </c>
      <c r="B183" s="67" t="s">
        <v>223</v>
      </c>
      <c r="C183" s="50" t="s">
        <v>466</v>
      </c>
      <c r="D183" s="72">
        <v>825</v>
      </c>
      <c r="E183" s="72">
        <v>814.3</v>
      </c>
      <c r="F183" s="63">
        <f t="shared" si="9"/>
        <v>98.703030303030289</v>
      </c>
      <c r="G183" s="5"/>
    </row>
    <row r="184" spans="1:7" s="6" customFormat="1" ht="30" x14ac:dyDescent="0.25">
      <c r="A184" s="32" t="s">
        <v>176</v>
      </c>
      <c r="B184" s="45" t="s">
        <v>87</v>
      </c>
      <c r="C184" s="40" t="s">
        <v>338</v>
      </c>
      <c r="D184" s="64">
        <v>95.5</v>
      </c>
      <c r="E184" s="64">
        <v>97.1</v>
      </c>
      <c r="F184" s="24">
        <f t="shared" si="9"/>
        <v>101.67539267015707</v>
      </c>
      <c r="G184" s="5"/>
    </row>
    <row r="185" spans="1:7" s="6" customFormat="1" ht="45" x14ac:dyDescent="0.25">
      <c r="A185" s="32" t="s">
        <v>177</v>
      </c>
      <c r="B185" s="45" t="s">
        <v>88</v>
      </c>
      <c r="C185" s="40" t="s">
        <v>467</v>
      </c>
      <c r="D185" s="64">
        <v>30.5</v>
      </c>
      <c r="E185" s="64">
        <v>33.5</v>
      </c>
      <c r="F185" s="24">
        <f t="shared" si="9"/>
        <v>109.8360655737705</v>
      </c>
      <c r="G185" s="5"/>
    </row>
    <row r="186" spans="1:7" s="6" customFormat="1" ht="45" x14ac:dyDescent="0.25">
      <c r="A186" s="32" t="s">
        <v>178</v>
      </c>
      <c r="B186" s="45" t="s">
        <v>89</v>
      </c>
      <c r="C186" s="40" t="s">
        <v>468</v>
      </c>
      <c r="D186" s="64">
        <v>10.5</v>
      </c>
      <c r="E186" s="64">
        <v>11.4</v>
      </c>
      <c r="F186" s="24">
        <f t="shared" si="9"/>
        <v>108.57142857142858</v>
      </c>
      <c r="G186" s="5"/>
    </row>
    <row r="187" spans="1:7" s="6" customFormat="1" ht="30" x14ac:dyDescent="0.25">
      <c r="A187" s="32" t="s">
        <v>196</v>
      </c>
      <c r="B187" s="45" t="s">
        <v>90</v>
      </c>
      <c r="C187" s="40" t="s">
        <v>95</v>
      </c>
      <c r="D187" s="26">
        <v>3500</v>
      </c>
      <c r="E187" s="26">
        <v>3523</v>
      </c>
      <c r="F187" s="24">
        <f t="shared" si="9"/>
        <v>100.65714285714287</v>
      </c>
      <c r="G187" s="5"/>
    </row>
    <row r="188" spans="1:7" s="6" customFormat="1" ht="59.25" customHeight="1" x14ac:dyDescent="0.25">
      <c r="A188" s="32" t="s">
        <v>255</v>
      </c>
      <c r="B188" s="45" t="s">
        <v>91</v>
      </c>
      <c r="C188" s="40" t="s">
        <v>469</v>
      </c>
      <c r="D188" s="64">
        <v>4.5999999999999996</v>
      </c>
      <c r="E188" s="64">
        <v>10.199999999999999</v>
      </c>
      <c r="F188" s="24" t="s">
        <v>432</v>
      </c>
      <c r="G188" s="5"/>
    </row>
    <row r="189" spans="1:7" s="6" customFormat="1" ht="44.25" customHeight="1" x14ac:dyDescent="0.25">
      <c r="A189" s="32" t="s">
        <v>256</v>
      </c>
      <c r="B189" s="45" t="s">
        <v>92</v>
      </c>
      <c r="C189" s="40" t="s">
        <v>470</v>
      </c>
      <c r="D189" s="64">
        <v>18</v>
      </c>
      <c r="E189" s="64">
        <v>21.3</v>
      </c>
      <c r="F189" s="24">
        <f t="shared" ref="F189:F209" si="10">E189/D189*100</f>
        <v>118.33333333333333</v>
      </c>
      <c r="G189" s="5"/>
    </row>
    <row r="190" spans="1:7" s="6" customFormat="1" ht="63.75" customHeight="1" x14ac:dyDescent="0.25">
      <c r="A190" s="32" t="s">
        <v>257</v>
      </c>
      <c r="B190" s="45" t="s">
        <v>93</v>
      </c>
      <c r="C190" s="40" t="s">
        <v>471</v>
      </c>
      <c r="D190" s="64">
        <v>3000</v>
      </c>
      <c r="E190" s="64">
        <v>3249.6</v>
      </c>
      <c r="F190" s="24">
        <f t="shared" si="10"/>
        <v>108.32</v>
      </c>
      <c r="G190" s="5"/>
    </row>
    <row r="191" spans="1:7" s="6" customFormat="1" ht="47.25" customHeight="1" x14ac:dyDescent="0.25">
      <c r="A191" s="160" t="s">
        <v>258</v>
      </c>
      <c r="B191" s="188" t="s">
        <v>94</v>
      </c>
      <c r="C191" s="40" t="s">
        <v>472</v>
      </c>
      <c r="D191" s="58">
        <v>640</v>
      </c>
      <c r="E191" s="58">
        <v>632.1</v>
      </c>
      <c r="F191" s="21">
        <f t="shared" si="10"/>
        <v>98.765625</v>
      </c>
      <c r="G191" s="5"/>
    </row>
    <row r="192" spans="1:7" s="6" customFormat="1" ht="30" x14ac:dyDescent="0.25">
      <c r="A192" s="160"/>
      <c r="B192" s="188"/>
      <c r="C192" s="40" t="s">
        <v>473</v>
      </c>
      <c r="D192" s="58">
        <v>183</v>
      </c>
      <c r="E192" s="58">
        <v>227</v>
      </c>
      <c r="F192" s="21">
        <f t="shared" si="10"/>
        <v>124.04371584699454</v>
      </c>
      <c r="G192" s="5"/>
    </row>
    <row r="193" spans="1:7" s="6" customFormat="1" ht="48" customHeight="1" x14ac:dyDescent="0.25">
      <c r="A193" s="66" t="s">
        <v>179</v>
      </c>
      <c r="B193" s="67" t="s">
        <v>339</v>
      </c>
      <c r="C193" s="50" t="s">
        <v>228</v>
      </c>
      <c r="D193" s="63">
        <v>13.8</v>
      </c>
      <c r="E193" s="63">
        <v>13.8</v>
      </c>
      <c r="F193" s="63">
        <f t="shared" si="10"/>
        <v>100</v>
      </c>
      <c r="G193" s="5"/>
    </row>
    <row r="194" spans="1:7" s="6" customFormat="1" ht="30.75" customHeight="1" x14ac:dyDescent="0.25">
      <c r="A194" s="32" t="s">
        <v>180</v>
      </c>
      <c r="B194" s="45" t="s">
        <v>224</v>
      </c>
      <c r="C194" s="40" t="s">
        <v>225</v>
      </c>
      <c r="D194" s="24">
        <v>9.1</v>
      </c>
      <c r="E194" s="26">
        <v>9.1</v>
      </c>
      <c r="F194" s="24">
        <f t="shared" si="10"/>
        <v>100</v>
      </c>
      <c r="G194" s="5"/>
    </row>
    <row r="195" spans="1:7" s="6" customFormat="1" ht="30.75" customHeight="1" x14ac:dyDescent="0.25">
      <c r="A195" s="32" t="s">
        <v>181</v>
      </c>
      <c r="B195" s="45" t="s">
        <v>226</v>
      </c>
      <c r="C195" s="40" t="s">
        <v>227</v>
      </c>
      <c r="D195" s="26">
        <v>4.7</v>
      </c>
      <c r="E195" s="26">
        <v>4.7</v>
      </c>
      <c r="F195" s="24">
        <f t="shared" si="10"/>
        <v>100</v>
      </c>
      <c r="G195" s="5"/>
    </row>
    <row r="196" spans="1:7" s="6" customFormat="1" ht="61.5" customHeight="1" x14ac:dyDescent="0.25">
      <c r="A196" s="66" t="s">
        <v>259</v>
      </c>
      <c r="B196" s="67" t="s">
        <v>340</v>
      </c>
      <c r="C196" s="50" t="s">
        <v>341</v>
      </c>
      <c r="D196" s="63">
        <v>15</v>
      </c>
      <c r="E196" s="63">
        <v>20</v>
      </c>
      <c r="F196" s="63">
        <f t="shared" si="10"/>
        <v>133.33333333333331</v>
      </c>
      <c r="G196" s="5"/>
    </row>
    <row r="197" spans="1:7" s="6" customFormat="1" ht="45" x14ac:dyDescent="0.25">
      <c r="A197" s="151" t="s">
        <v>260</v>
      </c>
      <c r="B197" s="199" t="s">
        <v>229</v>
      </c>
      <c r="C197" s="40" t="s">
        <v>231</v>
      </c>
      <c r="D197" s="65">
        <v>89</v>
      </c>
      <c r="E197" s="65">
        <v>89</v>
      </c>
      <c r="F197" s="24">
        <f t="shared" si="10"/>
        <v>100</v>
      </c>
      <c r="G197" s="5"/>
    </row>
    <row r="198" spans="1:7" s="6" customFormat="1" ht="45" x14ac:dyDescent="0.25">
      <c r="A198" s="153"/>
      <c r="B198" s="201"/>
      <c r="C198" s="40" t="s">
        <v>349</v>
      </c>
      <c r="D198" s="65">
        <v>129</v>
      </c>
      <c r="E198" s="65">
        <v>129</v>
      </c>
      <c r="F198" s="24">
        <f t="shared" si="10"/>
        <v>100</v>
      </c>
      <c r="G198" s="5"/>
    </row>
    <row r="199" spans="1:7" s="6" customFormat="1" ht="30" x14ac:dyDescent="0.25">
      <c r="A199" s="32" t="s">
        <v>261</v>
      </c>
      <c r="B199" s="45" t="s">
        <v>230</v>
      </c>
      <c r="C199" s="40" t="s">
        <v>350</v>
      </c>
      <c r="D199" s="65">
        <v>6</v>
      </c>
      <c r="E199" s="65">
        <v>8</v>
      </c>
      <c r="F199" s="24">
        <f t="shared" si="10"/>
        <v>133.33333333333331</v>
      </c>
      <c r="G199" s="5"/>
    </row>
    <row r="200" spans="1:7" s="6" customFormat="1" ht="33" customHeight="1" x14ac:dyDescent="0.25">
      <c r="A200" s="73" t="s">
        <v>297</v>
      </c>
      <c r="B200" s="74" t="s">
        <v>300</v>
      </c>
      <c r="C200" s="75" t="s">
        <v>303</v>
      </c>
      <c r="D200" s="76">
        <v>90</v>
      </c>
      <c r="E200" s="76">
        <v>90</v>
      </c>
      <c r="F200" s="76">
        <f t="shared" si="10"/>
        <v>100</v>
      </c>
      <c r="G200" s="5"/>
    </row>
    <row r="201" spans="1:7" s="6" customFormat="1" ht="30" x14ac:dyDescent="0.25">
      <c r="A201" s="32" t="s">
        <v>298</v>
      </c>
      <c r="B201" s="45" t="s">
        <v>216</v>
      </c>
      <c r="C201" s="38" t="s">
        <v>301</v>
      </c>
      <c r="D201" s="64">
        <v>90</v>
      </c>
      <c r="E201" s="64">
        <v>90</v>
      </c>
      <c r="F201" s="24">
        <f t="shared" si="10"/>
        <v>100</v>
      </c>
      <c r="G201" s="5"/>
    </row>
    <row r="202" spans="1:7" s="2" customFormat="1" ht="44.25" customHeight="1" x14ac:dyDescent="0.25">
      <c r="A202" s="202" t="s">
        <v>299</v>
      </c>
      <c r="B202" s="199" t="s">
        <v>430</v>
      </c>
      <c r="C202" s="46" t="s">
        <v>429</v>
      </c>
      <c r="D202" s="77">
        <v>87.3</v>
      </c>
      <c r="E202" s="77">
        <v>100</v>
      </c>
      <c r="F202" s="28">
        <f t="shared" si="10"/>
        <v>114.54753722794959</v>
      </c>
      <c r="G202" s="13"/>
    </row>
    <row r="203" spans="1:7" s="2" customFormat="1" ht="45.75" customHeight="1" x14ac:dyDescent="0.25">
      <c r="A203" s="203"/>
      <c r="B203" s="200"/>
      <c r="C203" s="46" t="s">
        <v>302</v>
      </c>
      <c r="D203" s="77">
        <v>40</v>
      </c>
      <c r="E203" s="77">
        <v>42</v>
      </c>
      <c r="F203" s="28">
        <f t="shared" si="10"/>
        <v>105</v>
      </c>
      <c r="G203" s="13"/>
    </row>
    <row r="204" spans="1:7" s="2" customFormat="1" ht="44.25" customHeight="1" x14ac:dyDescent="0.25">
      <c r="A204" s="204"/>
      <c r="B204" s="201"/>
      <c r="C204" s="46" t="s">
        <v>390</v>
      </c>
      <c r="D204" s="77">
        <v>100</v>
      </c>
      <c r="E204" s="77">
        <v>100</v>
      </c>
      <c r="F204" s="28">
        <f t="shared" si="10"/>
        <v>100</v>
      </c>
      <c r="G204" s="13"/>
    </row>
    <row r="205" spans="1:7" s="6" customFormat="1" ht="49.5" customHeight="1" x14ac:dyDescent="0.25">
      <c r="A205" s="73" t="s">
        <v>364</v>
      </c>
      <c r="B205" s="74" t="s">
        <v>359</v>
      </c>
      <c r="C205" s="75" t="s">
        <v>362</v>
      </c>
      <c r="D205" s="76">
        <v>17.100000000000001</v>
      </c>
      <c r="E205" s="76">
        <v>17.100000000000001</v>
      </c>
      <c r="F205" s="76">
        <f t="shared" si="10"/>
        <v>100</v>
      </c>
      <c r="G205" s="5"/>
    </row>
    <row r="206" spans="1:7" s="6" customFormat="1" ht="45" x14ac:dyDescent="0.25">
      <c r="A206" s="35" t="s">
        <v>366</v>
      </c>
      <c r="B206" s="47" t="s">
        <v>360</v>
      </c>
      <c r="C206" s="47" t="s">
        <v>394</v>
      </c>
      <c r="D206" s="78">
        <v>132</v>
      </c>
      <c r="E206" s="78">
        <v>132</v>
      </c>
      <c r="F206" s="29">
        <f t="shared" si="10"/>
        <v>100</v>
      </c>
      <c r="G206" s="5"/>
    </row>
    <row r="207" spans="1:7" s="6" customFormat="1" ht="45" x14ac:dyDescent="0.25">
      <c r="A207" s="35" t="s">
        <v>365</v>
      </c>
      <c r="B207" s="47" t="s">
        <v>392</v>
      </c>
      <c r="C207" s="47" t="s">
        <v>393</v>
      </c>
      <c r="D207" s="78">
        <v>50.2</v>
      </c>
      <c r="E207" s="78">
        <v>53.7</v>
      </c>
      <c r="F207" s="29">
        <f t="shared" si="10"/>
        <v>106.97211155378486</v>
      </c>
      <c r="G207" s="5"/>
    </row>
    <row r="208" spans="1:7" s="2" customFormat="1" ht="30" customHeight="1" x14ac:dyDescent="0.25">
      <c r="A208" s="196" t="s">
        <v>396</v>
      </c>
      <c r="B208" s="198" t="s">
        <v>361</v>
      </c>
      <c r="C208" s="37" t="s">
        <v>363</v>
      </c>
      <c r="D208" s="25">
        <v>7</v>
      </c>
      <c r="E208" s="25">
        <v>7</v>
      </c>
      <c r="F208" s="29">
        <f t="shared" si="10"/>
        <v>100</v>
      </c>
      <c r="G208" s="13"/>
    </row>
    <row r="209" spans="1:7" s="2" customFormat="1" ht="66" customHeight="1" x14ac:dyDescent="0.25">
      <c r="A209" s="197"/>
      <c r="B209" s="198"/>
      <c r="C209" s="37" t="s">
        <v>428</v>
      </c>
      <c r="D209" s="25">
        <v>2.2000000000000002</v>
      </c>
      <c r="E209" s="25">
        <v>2.2000000000000002</v>
      </c>
      <c r="F209" s="29">
        <f t="shared" si="10"/>
        <v>100</v>
      </c>
      <c r="G209" s="13"/>
    </row>
  </sheetData>
  <mergeCells count="143">
    <mergeCell ref="A208:A209"/>
    <mergeCell ref="B208:B209"/>
    <mergeCell ref="B202:B204"/>
    <mergeCell ref="A202:A204"/>
    <mergeCell ref="B130:B131"/>
    <mergeCell ref="A130:A131"/>
    <mergeCell ref="B123:B125"/>
    <mergeCell ref="A123:A125"/>
    <mergeCell ref="B139:B141"/>
    <mergeCell ref="A139:A141"/>
    <mergeCell ref="A160:A161"/>
    <mergeCell ref="A163:A164"/>
    <mergeCell ref="B154:B155"/>
    <mergeCell ref="A158:A159"/>
    <mergeCell ref="B180:B181"/>
    <mergeCell ref="A180:A181"/>
    <mergeCell ref="A173:A174"/>
    <mergeCell ref="B197:B198"/>
    <mergeCell ref="A197:A198"/>
    <mergeCell ref="A168:A169"/>
    <mergeCell ref="A177:A178"/>
    <mergeCell ref="A191:A192"/>
    <mergeCell ref="A134:A135"/>
    <mergeCell ref="B134:B135"/>
    <mergeCell ref="B191:B192"/>
    <mergeCell ref="A154:A155"/>
    <mergeCell ref="A156:A157"/>
    <mergeCell ref="B163:B164"/>
    <mergeCell ref="B168:B169"/>
    <mergeCell ref="B177:B178"/>
    <mergeCell ref="B158:B159"/>
    <mergeCell ref="B173:B174"/>
    <mergeCell ref="B156:B157"/>
    <mergeCell ref="A165:A167"/>
    <mergeCell ref="B165:B167"/>
    <mergeCell ref="A175:A176"/>
    <mergeCell ref="B175:B176"/>
    <mergeCell ref="B160:B161"/>
    <mergeCell ref="A147:A148"/>
    <mergeCell ref="A109:A111"/>
    <mergeCell ref="A100:A101"/>
    <mergeCell ref="A102:A103"/>
    <mergeCell ref="A106:A107"/>
    <mergeCell ref="B114:B116"/>
    <mergeCell ref="B136:B138"/>
    <mergeCell ref="A136:A138"/>
    <mergeCell ref="B120:B121"/>
    <mergeCell ref="A120:A121"/>
    <mergeCell ref="A114:A116"/>
    <mergeCell ref="A142:A143"/>
    <mergeCell ref="B147:B148"/>
    <mergeCell ref="B102:B103"/>
    <mergeCell ref="B109:B111"/>
    <mergeCell ref="A144:A145"/>
    <mergeCell ref="B144:B145"/>
    <mergeCell ref="B117:B118"/>
    <mergeCell ref="B142:B143"/>
    <mergeCell ref="B100:B101"/>
    <mergeCell ref="C3:C4"/>
    <mergeCell ref="B34:B35"/>
    <mergeCell ref="B24:B25"/>
    <mergeCell ref="B3:B4"/>
    <mergeCell ref="D3:F3"/>
    <mergeCell ref="B15:B17"/>
    <mergeCell ref="B18:B19"/>
    <mergeCell ref="B20:B23"/>
    <mergeCell ref="C47:C48"/>
    <mergeCell ref="D47:D48"/>
    <mergeCell ref="E47:E48"/>
    <mergeCell ref="F47:F48"/>
    <mergeCell ref="B13:B14"/>
    <mergeCell ref="B29:B30"/>
    <mergeCell ref="B32:B33"/>
    <mergeCell ref="B106:B107"/>
    <mergeCell ref="B112:B113"/>
    <mergeCell ref="B43:B44"/>
    <mergeCell ref="B80:B81"/>
    <mergeCell ref="B38:B39"/>
    <mergeCell ref="A76:A77"/>
    <mergeCell ref="A78:A79"/>
    <mergeCell ref="A85:A86"/>
    <mergeCell ref="B92:B93"/>
    <mergeCell ref="B98:B99"/>
    <mergeCell ref="B76:B77"/>
    <mergeCell ref="B78:B79"/>
    <mergeCell ref="A90:A91"/>
    <mergeCell ref="A92:A93"/>
    <mergeCell ref="A95:A96"/>
    <mergeCell ref="A65:A67"/>
    <mergeCell ref="A38:A39"/>
    <mergeCell ref="A40:A41"/>
    <mergeCell ref="A45:A46"/>
    <mergeCell ref="A63:A64"/>
    <mergeCell ref="B58:B59"/>
    <mergeCell ref="B85:B86"/>
    <mergeCell ref="B90:B91"/>
    <mergeCell ref="B40:B41"/>
    <mergeCell ref="B54:B55"/>
    <mergeCell ref="B69:B70"/>
    <mergeCell ref="A69:A70"/>
    <mergeCell ref="A43:A44"/>
    <mergeCell ref="B63:B64"/>
    <mergeCell ref="B45:B46"/>
    <mergeCell ref="B47:B48"/>
    <mergeCell ref="A47:A48"/>
    <mergeCell ref="B65:B67"/>
    <mergeCell ref="B83:B84"/>
    <mergeCell ref="A3:A4"/>
    <mergeCell ref="B6:B10"/>
    <mergeCell ref="A18:A19"/>
    <mergeCell ref="A11:A12"/>
    <mergeCell ref="A13:A14"/>
    <mergeCell ref="A56:A57"/>
    <mergeCell ref="B56:B57"/>
    <mergeCell ref="A60:A61"/>
    <mergeCell ref="B60:B61"/>
    <mergeCell ref="B26:B28"/>
    <mergeCell ref="A32:A33"/>
    <mergeCell ref="A34:A35"/>
    <mergeCell ref="A1:F1"/>
    <mergeCell ref="A2:F2"/>
    <mergeCell ref="A6:A10"/>
    <mergeCell ref="B36:B37"/>
    <mergeCell ref="A36:A37"/>
    <mergeCell ref="B104:B105"/>
    <mergeCell ref="A104:A105"/>
    <mergeCell ref="A126:A129"/>
    <mergeCell ref="B126:B129"/>
    <mergeCell ref="B11:B12"/>
    <mergeCell ref="A54:A55"/>
    <mergeCell ref="A15:A17"/>
    <mergeCell ref="A20:A23"/>
    <mergeCell ref="A24:A25"/>
    <mergeCell ref="A83:A84"/>
    <mergeCell ref="A98:A99"/>
    <mergeCell ref="A58:A59"/>
    <mergeCell ref="A80:A81"/>
    <mergeCell ref="A87:A88"/>
    <mergeCell ref="A26:A28"/>
    <mergeCell ref="B87:B88"/>
    <mergeCell ref="B95:B96"/>
    <mergeCell ref="A112:A113"/>
    <mergeCell ref="A117:A118"/>
  </mergeCells>
  <printOptions horizontalCentered="1"/>
  <pageMargins left="0.11811023622047245" right="0.11811023622047245" top="0.35433070866141736" bottom="0.35433070866141736" header="0" footer="0"/>
  <pageSetup paperSize="9" scale="64" fitToHeight="0" orientation="portrait" r:id="rId1"/>
  <rowBreaks count="6" manualBreakCount="6">
    <brk id="28" max="16383" man="1"/>
    <brk id="53" max="16383" man="1"/>
    <brk id="111" max="5" man="1"/>
    <brk id="141" max="5" man="1"/>
    <brk id="171" max="5" man="1"/>
    <brk id="1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Финансирование</vt:lpstr>
      <vt:lpstr>Результаты</vt:lpstr>
      <vt:lpstr>Результаты!Заголовки_для_печати</vt:lpstr>
      <vt:lpstr>Финансирование!Заголовки_для_печати</vt:lpstr>
      <vt:lpstr>Финансирование!Область_печати</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Homutov</dc:creator>
  <cp:lastModifiedBy>Хохлова Анна Юрьевна</cp:lastModifiedBy>
  <cp:lastPrinted>2023-05-12T13:24:07Z</cp:lastPrinted>
  <dcterms:created xsi:type="dcterms:W3CDTF">2014-12-11T10:04:29Z</dcterms:created>
  <dcterms:modified xsi:type="dcterms:W3CDTF">2023-05-12T13:24:45Z</dcterms:modified>
</cp:coreProperties>
</file>