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285" windowWidth="13575" windowHeight="1285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  <definedName name="_xlnm.Print_Area" localSheetId="0">Лист1!$A$1:$I$523</definedName>
  </definedNames>
  <calcPr calcId="145621" iterate="1"/>
</workbook>
</file>

<file path=xl/calcChain.xml><?xml version="1.0" encoding="utf-8"?>
<calcChain xmlns="http://schemas.openxmlformats.org/spreadsheetml/2006/main">
  <c r="G523" i="1" l="1"/>
  <c r="I521" i="1" l="1"/>
  <c r="I520" i="1"/>
  <c r="F522" i="1"/>
  <c r="G522" i="1"/>
  <c r="I522" i="1" s="1"/>
  <c r="E522" i="1"/>
  <c r="G409" i="1" l="1"/>
  <c r="F409" i="1"/>
  <c r="F346" i="1" l="1"/>
  <c r="G346" i="1"/>
  <c r="E346" i="1"/>
  <c r="H326" i="1"/>
  <c r="I326" i="1"/>
  <c r="H327" i="1"/>
  <c r="I327" i="1"/>
  <c r="H302" i="1"/>
  <c r="I302" i="1"/>
  <c r="H303" i="1"/>
  <c r="I303" i="1"/>
  <c r="H298" i="1"/>
  <c r="I298" i="1"/>
  <c r="H299" i="1"/>
  <c r="I299" i="1"/>
  <c r="F518" i="1" l="1"/>
  <c r="G518" i="1"/>
  <c r="E518" i="1"/>
  <c r="I498" i="1"/>
  <c r="I499" i="1"/>
  <c r="I500" i="1"/>
  <c r="I501" i="1"/>
  <c r="H494" i="1"/>
  <c r="H495" i="1"/>
  <c r="F194" i="1" l="1"/>
  <c r="G194" i="1"/>
  <c r="E194" i="1"/>
  <c r="I147" i="1"/>
  <c r="I148" i="1"/>
  <c r="I149" i="1"/>
  <c r="I150" i="1"/>
  <c r="F37" i="1" l="1"/>
  <c r="G37" i="1"/>
  <c r="E37" i="1"/>
  <c r="H36" i="1"/>
  <c r="I36" i="1"/>
  <c r="E294" i="1" l="1"/>
  <c r="F294" i="1"/>
  <c r="G294" i="1"/>
  <c r="H270" i="1"/>
  <c r="I270" i="1"/>
  <c r="H271" i="1"/>
  <c r="I271" i="1"/>
  <c r="F376" i="1" l="1"/>
  <c r="G376" i="1"/>
  <c r="E376" i="1"/>
  <c r="I374" i="1"/>
  <c r="I375" i="1"/>
  <c r="H372" i="1"/>
  <c r="H373" i="1"/>
  <c r="I364" i="1"/>
  <c r="I365" i="1"/>
  <c r="I366" i="1"/>
  <c r="I367" i="1"/>
  <c r="I368" i="1"/>
  <c r="I369" i="1"/>
  <c r="I356" i="1"/>
  <c r="I357" i="1"/>
  <c r="I358" i="1"/>
  <c r="I359" i="1"/>
  <c r="I360" i="1"/>
  <c r="I361" i="1"/>
  <c r="I362" i="1"/>
  <c r="I363" i="1"/>
  <c r="I370" i="1"/>
  <c r="H356" i="1"/>
  <c r="H357" i="1"/>
  <c r="I348" i="1"/>
  <c r="I349" i="1"/>
  <c r="I350" i="1"/>
  <c r="I351" i="1"/>
  <c r="H348" i="1"/>
  <c r="H349" i="1"/>
  <c r="H350" i="1"/>
  <c r="H351" i="1"/>
  <c r="F121" i="1" l="1"/>
  <c r="G121" i="1"/>
  <c r="E121" i="1"/>
  <c r="I102" i="1"/>
  <c r="I103" i="1"/>
  <c r="H102" i="1"/>
  <c r="H103" i="1"/>
  <c r="H106" i="1"/>
  <c r="H107" i="1"/>
  <c r="H108" i="1"/>
  <c r="H109" i="1"/>
  <c r="H116" i="1"/>
  <c r="H117" i="1"/>
  <c r="I121" i="1" l="1"/>
  <c r="H121" i="1"/>
  <c r="E409" i="1"/>
  <c r="I408" i="1"/>
  <c r="H408" i="1"/>
  <c r="H406" i="1"/>
  <c r="I407" i="1"/>
  <c r="I406" i="1"/>
  <c r="H402" i="1"/>
  <c r="F476" i="1" l="1"/>
  <c r="F523" i="1" s="1"/>
  <c r="G476" i="1"/>
  <c r="E476" i="1"/>
  <c r="E523" i="1" s="1"/>
  <c r="I514" i="1" l="1"/>
  <c r="I494" i="1"/>
  <c r="I495" i="1"/>
  <c r="H516" i="1" l="1"/>
  <c r="I517" i="1"/>
  <c r="H517" i="1"/>
  <c r="H515" i="1"/>
  <c r="H514" i="1"/>
  <c r="I516" i="1"/>
  <c r="I515" i="1"/>
  <c r="H47" i="1" l="1"/>
  <c r="I155" i="1" l="1"/>
  <c r="I156" i="1"/>
  <c r="I177" i="1"/>
  <c r="I178" i="1"/>
  <c r="H177" i="1"/>
  <c r="H178" i="1"/>
  <c r="H181" i="1"/>
  <c r="H182" i="1"/>
  <c r="H187" i="1"/>
  <c r="H188" i="1"/>
  <c r="H193" i="1"/>
  <c r="I193" i="1"/>
  <c r="I372" i="1" l="1"/>
  <c r="I373" i="1"/>
  <c r="I345" i="1" l="1"/>
  <c r="H345" i="1"/>
  <c r="I344" i="1"/>
  <c r="H344" i="1"/>
  <c r="I346" i="1" l="1"/>
  <c r="H346" i="1"/>
  <c r="I116" i="1"/>
  <c r="I117" i="1"/>
  <c r="I34" i="1" l="1"/>
  <c r="I35" i="1"/>
  <c r="H34" i="1"/>
  <c r="H35" i="1"/>
  <c r="F62" i="1" l="1"/>
  <c r="G62" i="1"/>
  <c r="E62" i="1"/>
  <c r="I61" i="1"/>
  <c r="H61" i="1"/>
  <c r="I512" i="1"/>
  <c r="I513" i="1"/>
  <c r="H512" i="1"/>
  <c r="H513" i="1"/>
  <c r="H510" i="1"/>
  <c r="H511" i="1"/>
  <c r="I402" i="1" l="1"/>
  <c r="H394" i="1"/>
  <c r="I378" i="1"/>
  <c r="H378" i="1"/>
  <c r="I268" i="1" l="1"/>
  <c r="I269" i="1"/>
  <c r="H268" i="1"/>
  <c r="H269" i="1"/>
  <c r="H208" i="1"/>
  <c r="I208" i="1"/>
  <c r="H209" i="1"/>
  <c r="I209" i="1"/>
  <c r="H210" i="1"/>
  <c r="I210" i="1"/>
  <c r="H211" i="1"/>
  <c r="I211" i="1"/>
  <c r="I169" i="1" l="1"/>
  <c r="I170" i="1"/>
  <c r="I171" i="1"/>
  <c r="H169" i="1"/>
  <c r="H170" i="1"/>
  <c r="I187" i="1"/>
  <c r="I188" i="1"/>
  <c r="I189" i="1"/>
  <c r="I190" i="1"/>
  <c r="H189" i="1"/>
  <c r="H190" i="1"/>
  <c r="H425" i="1" l="1"/>
  <c r="H426" i="1"/>
  <c r="H427" i="1"/>
  <c r="H428" i="1"/>
  <c r="H376" i="1" l="1"/>
  <c r="I376" i="1"/>
  <c r="E41" i="1" l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H459" i="1"/>
  <c r="I459" i="1"/>
  <c r="H460" i="1"/>
  <c r="I460" i="1"/>
  <c r="H461" i="1"/>
  <c r="I461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I432" i="1"/>
  <c r="H432" i="1"/>
  <c r="H479" i="1" l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H493" i="1"/>
  <c r="I493" i="1"/>
  <c r="H496" i="1"/>
  <c r="I496" i="1"/>
  <c r="H497" i="1"/>
  <c r="I497" i="1"/>
  <c r="H502" i="1"/>
  <c r="I502" i="1"/>
  <c r="H503" i="1"/>
  <c r="I503" i="1"/>
  <c r="H504" i="1"/>
  <c r="I504" i="1"/>
  <c r="H505" i="1"/>
  <c r="I505" i="1"/>
  <c r="H506" i="1"/>
  <c r="I506" i="1"/>
  <c r="H507" i="1"/>
  <c r="I507" i="1"/>
  <c r="H508" i="1"/>
  <c r="I508" i="1"/>
  <c r="H509" i="1"/>
  <c r="I509" i="1"/>
  <c r="I510" i="1"/>
  <c r="I511" i="1"/>
  <c r="I478" i="1"/>
  <c r="H478" i="1"/>
  <c r="H379" i="1" l="1"/>
  <c r="I379" i="1"/>
  <c r="H380" i="1"/>
  <c r="I380" i="1"/>
  <c r="H381" i="1"/>
  <c r="I381" i="1"/>
  <c r="H382" i="1"/>
  <c r="I382" i="1"/>
  <c r="H383" i="1"/>
  <c r="I383" i="1"/>
  <c r="H384" i="1"/>
  <c r="I384" i="1"/>
  <c r="H385" i="1"/>
  <c r="I385" i="1"/>
  <c r="H386" i="1"/>
  <c r="I386" i="1"/>
  <c r="H387" i="1"/>
  <c r="I387" i="1"/>
  <c r="H388" i="1"/>
  <c r="I388" i="1"/>
  <c r="H389" i="1"/>
  <c r="I389" i="1"/>
  <c r="H390" i="1"/>
  <c r="I390" i="1"/>
  <c r="H391" i="1"/>
  <c r="I391" i="1"/>
  <c r="H392" i="1"/>
  <c r="I392" i="1"/>
  <c r="H393" i="1"/>
  <c r="I393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3" i="1"/>
  <c r="I403" i="1"/>
  <c r="H404" i="1"/>
  <c r="I404" i="1"/>
  <c r="H405" i="1"/>
  <c r="I405" i="1"/>
  <c r="H407" i="1"/>
  <c r="H7" i="1" l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I6" i="1"/>
  <c r="H6" i="1"/>
  <c r="H37" i="1" l="1"/>
  <c r="I37" i="1"/>
  <c r="H297" i="1"/>
  <c r="I297" i="1"/>
  <c r="H300" i="1"/>
  <c r="I300" i="1"/>
  <c r="H301" i="1"/>
  <c r="I301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I320" i="1"/>
  <c r="H321" i="1"/>
  <c r="I321" i="1"/>
  <c r="H322" i="1"/>
  <c r="I322" i="1"/>
  <c r="H323" i="1"/>
  <c r="I323" i="1"/>
  <c r="H324" i="1"/>
  <c r="I324" i="1"/>
  <c r="H325" i="1"/>
  <c r="I325" i="1"/>
  <c r="H328" i="1"/>
  <c r="I328" i="1"/>
  <c r="H329" i="1"/>
  <c r="I329" i="1"/>
  <c r="H330" i="1"/>
  <c r="I330" i="1"/>
  <c r="H331" i="1"/>
  <c r="I331" i="1"/>
  <c r="H332" i="1"/>
  <c r="I332" i="1"/>
  <c r="H333" i="1"/>
  <c r="I333" i="1"/>
  <c r="H334" i="1"/>
  <c r="I334" i="1"/>
  <c r="H335" i="1"/>
  <c r="I335" i="1"/>
  <c r="H336" i="1"/>
  <c r="I336" i="1"/>
  <c r="H337" i="1"/>
  <c r="I337" i="1"/>
  <c r="H338" i="1"/>
  <c r="I338" i="1"/>
  <c r="H339" i="1"/>
  <c r="I339" i="1"/>
  <c r="H340" i="1"/>
  <c r="I340" i="1"/>
  <c r="H341" i="1"/>
  <c r="I341" i="1"/>
  <c r="H342" i="1"/>
  <c r="I342" i="1"/>
  <c r="H343" i="1"/>
  <c r="I343" i="1"/>
  <c r="I296" i="1"/>
  <c r="H296" i="1"/>
  <c r="I205" i="1" l="1"/>
  <c r="H205" i="1"/>
  <c r="I204" i="1"/>
  <c r="H204" i="1"/>
  <c r="H289" i="1"/>
  <c r="H288" i="1"/>
  <c r="H287" i="1"/>
  <c r="I286" i="1"/>
  <c r="H285" i="1"/>
  <c r="H284" i="1"/>
  <c r="H283" i="1"/>
  <c r="H282" i="1"/>
  <c r="I293" i="1"/>
  <c r="H293" i="1"/>
  <c r="I292" i="1"/>
  <c r="H292" i="1"/>
  <c r="I291" i="1"/>
  <c r="H291" i="1"/>
  <c r="I290" i="1"/>
  <c r="H290" i="1"/>
  <c r="I267" i="1"/>
  <c r="H267" i="1"/>
  <c r="I266" i="1"/>
  <c r="H266" i="1"/>
  <c r="H197" i="1"/>
  <c r="I197" i="1"/>
  <c r="H198" i="1"/>
  <c r="I198" i="1"/>
  <c r="H199" i="1"/>
  <c r="I199" i="1"/>
  <c r="H200" i="1"/>
  <c r="I200" i="1"/>
  <c r="H201" i="1"/>
  <c r="I201" i="1"/>
  <c r="H202" i="1"/>
  <c r="I202" i="1"/>
  <c r="H203" i="1"/>
  <c r="I203" i="1"/>
  <c r="H206" i="1"/>
  <c r="I206" i="1"/>
  <c r="H207" i="1"/>
  <c r="I207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H280" i="1"/>
  <c r="I280" i="1"/>
  <c r="H281" i="1"/>
  <c r="I281" i="1"/>
  <c r="I196" i="1"/>
  <c r="H196" i="1"/>
  <c r="I288" i="1" l="1"/>
  <c r="I287" i="1"/>
  <c r="I289" i="1"/>
  <c r="I285" i="1"/>
  <c r="H286" i="1"/>
  <c r="I282" i="1"/>
  <c r="I284" i="1"/>
  <c r="I283" i="1"/>
  <c r="E45" i="1"/>
  <c r="H44" i="1"/>
  <c r="I44" i="1"/>
  <c r="I43" i="1"/>
  <c r="H43" i="1"/>
  <c r="G92" i="1" l="1"/>
  <c r="E92" i="1"/>
  <c r="F92" i="1"/>
  <c r="I67" i="1"/>
  <c r="H67" i="1"/>
  <c r="I66" i="1"/>
  <c r="H66" i="1"/>
  <c r="H65" i="1"/>
  <c r="I65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I64" i="1"/>
  <c r="H64" i="1"/>
  <c r="I92" i="1" l="1"/>
  <c r="H92" i="1"/>
  <c r="E430" i="1"/>
  <c r="H412" i="1"/>
  <c r="I412" i="1"/>
  <c r="H413" i="1"/>
  <c r="I413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I425" i="1"/>
  <c r="I426" i="1"/>
  <c r="I427" i="1"/>
  <c r="I428" i="1"/>
  <c r="H429" i="1"/>
  <c r="I429" i="1"/>
  <c r="I411" i="1"/>
  <c r="H411" i="1"/>
  <c r="I123" i="1" l="1"/>
  <c r="I124" i="1"/>
  <c r="I125" i="1"/>
  <c r="I126" i="1"/>
  <c r="H127" i="1"/>
  <c r="I127" i="1"/>
  <c r="H128" i="1"/>
  <c r="I128" i="1"/>
  <c r="H129" i="1"/>
  <c r="I129" i="1"/>
  <c r="H130" i="1"/>
  <c r="I130" i="1"/>
  <c r="I131" i="1"/>
  <c r="I132" i="1"/>
  <c r="H133" i="1"/>
  <c r="I133" i="1"/>
  <c r="H134" i="1"/>
  <c r="I134" i="1"/>
  <c r="I135" i="1"/>
  <c r="I136" i="1"/>
  <c r="H137" i="1"/>
  <c r="I137" i="1"/>
  <c r="H138" i="1"/>
  <c r="I138" i="1"/>
  <c r="I139" i="1"/>
  <c r="I140" i="1"/>
  <c r="I141" i="1"/>
  <c r="I142" i="1"/>
  <c r="I143" i="1"/>
  <c r="I144" i="1"/>
  <c r="I145" i="1"/>
  <c r="I146" i="1"/>
  <c r="I151" i="1"/>
  <c r="I152" i="1"/>
  <c r="I153" i="1"/>
  <c r="I154" i="1"/>
  <c r="H157" i="1"/>
  <c r="I157" i="1"/>
  <c r="H158" i="1"/>
  <c r="I158" i="1"/>
  <c r="I159" i="1"/>
  <c r="I160" i="1"/>
  <c r="H161" i="1"/>
  <c r="I161" i="1"/>
  <c r="H162" i="1"/>
  <c r="I162" i="1"/>
  <c r="H163" i="1"/>
  <c r="I163" i="1"/>
  <c r="H164" i="1"/>
  <c r="I164" i="1"/>
  <c r="H165" i="1"/>
  <c r="I165" i="1"/>
  <c r="H166" i="1"/>
  <c r="I166" i="1"/>
  <c r="H167" i="1"/>
  <c r="I167" i="1"/>
  <c r="H168" i="1"/>
  <c r="I168" i="1"/>
  <c r="H171" i="1"/>
  <c r="H172" i="1"/>
  <c r="I172" i="1"/>
  <c r="I173" i="1"/>
  <c r="I174" i="1"/>
  <c r="H175" i="1"/>
  <c r="I175" i="1"/>
  <c r="H176" i="1"/>
  <c r="I176" i="1"/>
  <c r="H179" i="1"/>
  <c r="I179" i="1"/>
  <c r="H180" i="1"/>
  <c r="I180" i="1"/>
  <c r="I181" i="1"/>
  <c r="I182" i="1"/>
  <c r="H183" i="1"/>
  <c r="I183" i="1"/>
  <c r="H184" i="1"/>
  <c r="I184" i="1"/>
  <c r="I185" i="1"/>
  <c r="I186" i="1"/>
  <c r="H191" i="1"/>
  <c r="I191" i="1"/>
  <c r="H192" i="1"/>
  <c r="I192" i="1"/>
  <c r="H48" i="1" l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H60" i="1"/>
  <c r="I60" i="1"/>
  <c r="I47" i="1"/>
  <c r="H95" i="1" l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4" i="1"/>
  <c r="I104" i="1"/>
  <c r="H105" i="1"/>
  <c r="I105" i="1"/>
  <c r="I106" i="1"/>
  <c r="I107" i="1"/>
  <c r="I108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8" i="1"/>
  <c r="I118" i="1"/>
  <c r="H119" i="1"/>
  <c r="I119" i="1"/>
  <c r="H120" i="1"/>
  <c r="I120" i="1"/>
  <c r="I94" i="1"/>
  <c r="H94" i="1"/>
  <c r="H352" i="1" l="1"/>
  <c r="I352" i="1"/>
  <c r="H353" i="1"/>
  <c r="I353" i="1"/>
  <c r="H354" i="1"/>
  <c r="I354" i="1"/>
  <c r="H355" i="1"/>
  <c r="I355" i="1"/>
  <c r="H370" i="1"/>
  <c r="H371" i="1"/>
  <c r="I371" i="1"/>
  <c r="I40" i="1" l="1"/>
  <c r="I39" i="1"/>
  <c r="H40" i="1"/>
  <c r="H39" i="1"/>
  <c r="H518" i="1" l="1"/>
  <c r="I518" i="1"/>
  <c r="I62" i="1"/>
  <c r="H62" i="1"/>
  <c r="H194" i="1" l="1"/>
  <c r="I194" i="1"/>
  <c r="G430" i="1" l="1"/>
  <c r="F430" i="1"/>
  <c r="I430" i="1" l="1"/>
  <c r="H430" i="1"/>
  <c r="G45" i="1"/>
  <c r="G41" i="1"/>
  <c r="H41" i="1"/>
  <c r="I41" i="1"/>
  <c r="H523" i="1" l="1"/>
  <c r="H476" i="1"/>
  <c r="H409" i="1"/>
  <c r="H45" i="1"/>
  <c r="H294" i="1"/>
  <c r="I476" i="1"/>
  <c r="I409" i="1" l="1"/>
  <c r="I294" i="1" l="1"/>
  <c r="F45" i="1" l="1"/>
  <c r="I45" i="1" s="1"/>
  <c r="F41" i="1" l="1"/>
  <c r="I523" i="1" l="1"/>
</calcChain>
</file>

<file path=xl/sharedStrings.xml><?xml version="1.0" encoding="utf-8"?>
<sst xmlns="http://schemas.openxmlformats.org/spreadsheetml/2006/main" count="1542" uniqueCount="632">
  <si>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</si>
  <si>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</si>
  <si>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</si>
  <si>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</si>
  <si>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</si>
  <si>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</si>
  <si>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</si>
  <si>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</si>
  <si>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</si>
  <si>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</si>
  <si>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</si>
  <si>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</si>
  <si>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</si>
  <si>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</si>
  <si>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</si>
  <si>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</si>
  <si>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</si>
  <si>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</si>
  <si>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</si>
  <si>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</si>
  <si>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</si>
  <si>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</si>
  <si>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</si>
  <si>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</si>
  <si>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</si>
  <si>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</si>
  <si>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</si>
  <si>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</si>
  <si>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</si>
  <si>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</si>
  <si>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</si>
  <si>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</si>
  <si>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</si>
  <si>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</si>
  <si>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</si>
  <si>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</si>
  <si>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</si>
  <si>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</si>
  <si>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</si>
  <si>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</si>
  <si>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</si>
  <si>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</si>
  <si>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</si>
  <si>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</si>
  <si>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</si>
  <si>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</si>
  <si>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</si>
  <si>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</si>
  <si>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</si>
  <si>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</si>
  <si>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</si>
  <si>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</si>
  <si>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</si>
  <si>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</si>
  <si>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</si>
  <si>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</si>
  <si>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</si>
  <si>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</si>
  <si>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</si>
  <si>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</si>
  <si>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</si>
  <si>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</si>
  <si>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</si>
  <si>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</si>
  <si>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</si>
  <si>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</si>
  <si>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</si>
  <si>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</si>
  <si>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</si>
  <si>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</si>
  <si>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</si>
  <si>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</si>
  <si>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</si>
  <si>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</si>
  <si>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</si>
  <si>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</si>
  <si>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</si>
  <si>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</si>
  <si>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</si>
  <si>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</si>
  <si>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</si>
  <si>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</si>
  <si>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</si>
  <si>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</si>
  <si>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</si>
  <si>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</si>
  <si>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</si>
  <si>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</si>
  <si>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</si>
  <si>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</si>
  <si>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</si>
  <si>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</si>
  <si>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</si>
  <si>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</si>
  <si>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</si>
  <si>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</si>
  <si>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</si>
  <si>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</si>
  <si>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</si>
  <si>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</si>
  <si>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</si>
  <si>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</si>
  <si>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</si>
  <si>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</si>
  <si>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</si>
  <si>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</si>
  <si>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</si>
  <si>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</si>
  <si>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</si>
  <si>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</si>
  <si>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</si>
  <si>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</si>
  <si>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</si>
  <si>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</si>
  <si>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</si>
  <si>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</si>
  <si>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</si>
  <si>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</si>
  <si>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</si>
  <si>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</si>
  <si>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</si>
  <si>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</si>
  <si>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</si>
  <si>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</si>
  <si>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</si>
  <si>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</si>
  <si>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</si>
  <si>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</si>
  <si>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</si>
  <si>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</si>
  <si>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</si>
  <si>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</si>
  <si>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</si>
  <si>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</si>
  <si>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</si>
  <si>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</si>
  <si>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</si>
  <si>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</si>
  <si>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</si>
  <si>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</si>
  <si>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</si>
  <si>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</si>
  <si>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</si>
  <si>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</si>
  <si>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</si>
  <si>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</si>
  <si>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</si>
  <si>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</si>
  <si>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</si>
  <si>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</si>
  <si>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</si>
  <si>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</si>
  <si>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</si>
  <si>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</si>
  <si>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</si>
  <si>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</si>
  <si>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</si>
  <si>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</si>
  <si>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</si>
  <si>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</si>
  <si>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</si>
  <si>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</si>
  <si>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</si>
  <si>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</si>
  <si>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</si>
  <si>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</si>
  <si>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</si>
  <si>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</si>
  <si>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</si>
  <si>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</si>
  <si>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</si>
  <si>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</si>
  <si>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</si>
  <si>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</si>
  <si>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</si>
  <si>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</si>
  <si>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</si>
  <si>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</si>
  <si>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</si>
  <si>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</si>
  <si>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</si>
  <si>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</si>
  <si>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</si>
  <si>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</si>
  <si>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</si>
  <si>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</si>
  <si>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</si>
  <si>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</si>
  <si>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</si>
  <si>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</si>
  <si>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9.3.</t>
  </si>
  <si>
    <t>9.4.</t>
  </si>
  <si>
    <t>9.5.</t>
  </si>
  <si>
    <t>9.6.</t>
  </si>
  <si>
    <t>9.7.</t>
  </si>
  <si>
    <t>9.9.</t>
  </si>
  <si>
    <t>9.8.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</si>
  <si>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</si>
  <si>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</si>
  <si>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</si>
  <si>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</si>
  <si>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</si>
  <si>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</si>
  <si>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</si>
  <si>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</si>
  <si>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</si>
  <si>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</si>
  <si>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</si>
  <si>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</si>
  <si>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</si>
  <si>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</si>
  <si>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</si>
  <si>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</si>
  <si>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</si>
  <si>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</si>
  <si>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</si>
  <si>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</si>
  <si>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</si>
  <si>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</si>
  <si>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</si>
  <si>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</si>
  <si>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предпрофессиональных программ в области искусств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</si>
  <si>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</si>
  <si>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</si>
  <si>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</si>
  <si>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</si>
  <si>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</si>
  <si>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</si>
  <si>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</si>
  <si>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</si>
  <si>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</si>
  <si>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</si>
  <si>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</si>
  <si>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</si>
  <si>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</si>
  <si>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</si>
  <si>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</si>
  <si>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</si>
  <si>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</si>
  <si>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</si>
  <si>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</si>
  <si>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</si>
  <si>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</si>
  <si>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</si>
  <si>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</si>
  <si>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</si>
  <si>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</si>
  <si>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</si>
  <si>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</si>
  <si>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</si>
  <si>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</si>
  <si>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</si>
  <si>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</si>
  <si>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</si>
  <si>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</si>
  <si>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</si>
  <si>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</si>
  <si>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</si>
  <si>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</si>
  <si>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</si>
  <si>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</si>
  <si>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</si>
  <si>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</si>
  <si>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</si>
  <si>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</si>
  <si>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</si>
  <si>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</si>
  <si>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</si>
  <si>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</si>
  <si>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</si>
  <si>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</si>
  <si>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</si>
  <si>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</si>
  <si>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тыс. рублей</t>
  </si>
  <si>
    <t>Срочные социальные услуги</t>
  </si>
  <si>
    <t>Санаторно-курортное лечение</t>
  </si>
  <si>
    <t>Образовательные услуги</t>
  </si>
  <si>
    <t>Услуги спорта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</si>
  <si>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</si>
  <si>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</si>
  <si>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</si>
  <si>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</si>
  <si>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</si>
  <si>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</si>
  <si>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</si>
  <si>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</si>
  <si>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</si>
  <si>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</si>
  <si>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</si>
  <si>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</si>
  <si>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</si>
  <si>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</si>
  <si>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</si>
  <si>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</si>
  <si>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</si>
  <si>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</si>
  <si>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</si>
  <si>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</si>
  <si>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</si>
  <si>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</si>
  <si>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</si>
  <si>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</si>
  <si>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</si>
  <si>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</si>
  <si>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</si>
  <si>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</si>
  <si>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</si>
  <si>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</si>
  <si>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</si>
  <si>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</si>
  <si>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</si>
  <si>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</si>
  <si>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</si>
  <si>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</si>
  <si>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</si>
  <si>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</si>
  <si>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</si>
  <si>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</si>
  <si>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</si>
  <si>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</si>
  <si>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</si>
  <si>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</si>
  <si>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</si>
  <si>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</si>
  <si>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</si>
  <si>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</si>
  <si>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условные единицы</t>
  </si>
  <si>
    <t>Число обучающихся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</si>
  <si>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</si>
  <si>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</si>
  <si>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</si>
  <si>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</si>
  <si>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</si>
  <si>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</si>
  <si>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</si>
  <si>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</si>
  <si>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</si>
  <si>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</si>
  <si>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</si>
  <si>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</si>
  <si>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</si>
  <si>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</si>
  <si>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</si>
  <si>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</si>
  <si>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</si>
  <si>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</si>
  <si>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</si>
  <si>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</si>
  <si>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</si>
  <si>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</si>
  <si>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</si>
  <si>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</si>
  <si>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</si>
  <si>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</si>
  <si>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</si>
  <si>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</si>
  <si>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</si>
  <si>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</si>
  <si>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</si>
  <si>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</si>
  <si>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</si>
  <si>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</si>
  <si>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</si>
  <si>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</si>
  <si>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</si>
  <si>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</si>
  <si>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</si>
  <si>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</si>
  <si>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</si>
  <si>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</si>
  <si>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</si>
  <si>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</si>
  <si>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</si>
  <si>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</si>
  <si>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диагностики и лечения (Психотерапия)</t>
  </si>
  <si>
    <t>тыс.кв.м</t>
  </si>
  <si>
    <t>Содержание и обслуживание прилегающих территорий к зданиям (сооружениям), лесных участков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</si>
  <si>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</si>
  <si>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</si>
  <si>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</si>
  <si>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</si>
  <si>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</si>
  <si>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единица, штука (стр.PDF)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</si>
  <si>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</si>
  <si>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</si>
  <si>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</si>
  <si>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единица (усл. печат. лист)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</si>
  <si>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</si>
  <si>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</si>
  <si>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минуты</t>
  </si>
  <si>
    <t xml:space="preserve">Выпуск литературно-художественного журнала «Волга – XXI век» </t>
  </si>
  <si>
    <t>Выполнение мер пожарной безопасности в лесах и тушение лесных пожаров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</si>
  <si>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</si>
  <si>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</si>
  <si>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</si>
  <si>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</si>
  <si>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</si>
  <si>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</si>
  <si>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>Лесопатологическое обследование инструментальным способом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</si>
  <si>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</si>
  <si>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</si>
  <si>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</si>
  <si>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</si>
  <si>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</si>
  <si>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7.29.</t>
  </si>
  <si>
    <t>7.30.</t>
  </si>
  <si>
    <t>7.31.</t>
  </si>
  <si>
    <t>7.32.</t>
  </si>
  <si>
    <t>7.33.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</si>
  <si>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</si>
  <si>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</si>
  <si>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Министерство молодежной политики и спорта Саратовской области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</si>
  <si>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</si>
  <si>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</si>
  <si>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</si>
  <si>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</si>
  <si>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</si>
  <si>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</si>
  <si>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</si>
  <si>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</si>
  <si>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</si>
  <si>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</si>
  <si>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</si>
  <si>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</si>
  <si>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</si>
  <si>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</si>
  <si>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</si>
  <si>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</si>
  <si>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</si>
  <si>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</si>
  <si>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</si>
  <si>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</si>
  <si>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</si>
  <si>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</si>
  <si>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</si>
  <si>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</si>
  <si>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</si>
  <si>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>6.5.</t>
  </si>
  <si>
    <t>6.6.</t>
  </si>
  <si>
    <t>6.7.</t>
  </si>
  <si>
    <t>6.8.</t>
  </si>
  <si>
    <t>6.9.</t>
  </si>
  <si>
    <t>6.10.</t>
  </si>
  <si>
    <t>6.12.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</si>
  <si>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</si>
  <si>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</si>
  <si>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</si>
  <si>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</si>
  <si>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Количество отчетов составленных по результатам услуги (подготовка материала и создание презентаций в печатном и электронном виде)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</si>
  <si>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</si>
  <si>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</si>
  <si>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</si>
  <si>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</si>
  <si>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</si>
  <si>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Эксплуатируемая площадь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</si>
  <si>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</si>
  <si>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</si>
  <si>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</si>
  <si>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</si>
  <si>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</si>
  <si>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Сплошная санитарная рубка</t>
  </si>
  <si>
    <t>Рубки ухода за молодняками (осветления, прочистки)</t>
  </si>
  <si>
    <t>Организация, содержание и оснащение мобилизационных групп по тушению лесных пожаров</t>
  </si>
  <si>
    <t>Организация содержания и оснащения групп пожаротушения</t>
  </si>
  <si>
    <t>Организация выращивания посадочного материала древесно-кустарниковых пород для целей лесовосстановления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</si>
  <si>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</si>
  <si>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</si>
  <si>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</si>
  <si>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</si>
  <si>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</si>
  <si>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</si>
  <si>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Количество прикладных научно-исследовательских работ</t>
  </si>
  <si>
    <t>Исполнено</t>
  </si>
  <si>
    <t>% исполнения</t>
  </si>
  <si>
    <t xml:space="preserve">к первона-чальному бюджету              </t>
  </si>
  <si>
    <t>к уточненному бюджету</t>
  </si>
  <si>
    <t>Количество обследованных учреждений здравоохранения Саратовской области</t>
  </si>
  <si>
    <t>Объем хранящейся информации</t>
  </si>
  <si>
    <t>Количество объектов недвижимости, для которых определена кадастровая стоимость</t>
  </si>
  <si>
    <t>Объем собранной информации</t>
  </si>
  <si>
    <t>Количество поступивших обращений, запросов</t>
  </si>
  <si>
    <t>Количество поступивших обращений о рассмотрении замечаний</t>
  </si>
  <si>
    <t>Патрулирование лесов наземными средствами</t>
  </si>
  <si>
    <t>тыс. кв.м</t>
  </si>
  <si>
    <t>Количество отчетов, составленных по результатам услуги (подготовка документов на право получения субсидий)</t>
  </si>
  <si>
    <t>Сопровождение сайта ГБУ СО «Информационно-консультациооная служба агпромышленного комплекса Саратовской  области» www.saratovagro.ru</t>
  </si>
  <si>
    <t>Обслуживаемая площадь прилегающей территории к зданиям (сооружениям), и лесных участков</t>
  </si>
  <si>
    <t>5.14.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</si>
  <si>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(очная)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</si>
  <si>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</si>
  <si>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(без ОВЗ)</t>
  </si>
  <si>
    <t>8.44.</t>
  </si>
  <si>
    <t>8.45.</t>
  </si>
  <si>
    <t>8.46.</t>
  </si>
  <si>
    <t>8.47.</t>
  </si>
  <si>
    <t>8.48.</t>
  </si>
  <si>
    <t xml:space="preserve"> 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</si>
  <si>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Организация и проведение культурно-массовых мероприятий</t>
  </si>
  <si>
    <t xml:space="preserve">Работы по профилактике неинфекционных заболеваний, формированию здорового образа жизни и санитарно-гигиеническому просвещению населения </t>
  </si>
  <si>
    <t>Площадь обработанных очагов</t>
  </si>
  <si>
    <t>Объем средств на финансовое обеспечение оказания соответствующей государственной услуги (выполнения работы)</t>
  </si>
  <si>
    <t>Проведение прикладных научных исследований в сфере государственных 
и муниципальных финансов</t>
  </si>
  <si>
    <t>Условных печатных листов</t>
  </si>
  <si>
    <t>Размещение официальной информации в средствах массовой информации  (на телевизионных каналах, вещающих на территории Саратова и Саратовской области)</t>
  </si>
  <si>
    <t>Изготовление парковой мебели</t>
  </si>
  <si>
    <t>Ремонт беседок и парковой мебели</t>
  </si>
  <si>
    <t>Очистка стоянок от снега и мусора</t>
  </si>
  <si>
    <t xml:space="preserve">Лесоразведение </t>
  </si>
  <si>
    <t>тыс. руб.</t>
  </si>
  <si>
    <t>Реализация основных общеобразовательных программ дошкольного образования</t>
  </si>
  <si>
    <t>828.</t>
  </si>
  <si>
    <t>Реализация основных общеобразовательных программ среднего общего образования ( с ОВЗ)</t>
  </si>
  <si>
    <t>Реализация дополнительных общеразвивающих программ (Очная с применением дистанционных образовательных технологий)</t>
  </si>
  <si>
    <t>Человек</t>
  </si>
  <si>
    <t>часов</t>
  </si>
  <si>
    <t>Министерство труда и социальной защиты Саратовской области</t>
  </si>
  <si>
    <t>Социально - бытовые услуги</t>
  </si>
  <si>
    <t>Социально-медицинские услуги</t>
  </si>
  <si>
    <t>Социально – психологические услуги</t>
  </si>
  <si>
    <t>Социально – педагогические услуги</t>
  </si>
  <si>
    <t>Социально – правовые услуги</t>
  </si>
  <si>
    <t>Социально – трудовые  услуги</t>
  </si>
  <si>
    <t>Услуги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</si>
  <si>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14.17.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</si>
  <si>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</si>
  <si>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Показатель характеризующий объем государственной услуги ( работы)</t>
  </si>
  <si>
    <t xml:space="preserve">Объем субсидии на финансовое обеспечение оказания соответствующей государственной услуги </t>
  </si>
  <si>
    <t>Проведение мероприятий по клинической диагностике животных без владельцев</t>
  </si>
  <si>
    <t>Обслуживание и сопровождение информационной базы (единая федеральная информационная система земель сельхозназначения агропромышленнго комплекса Саратовской области «Агроуправление», центр развития кооперации)</t>
  </si>
  <si>
    <t xml:space="preserve">Число обращений </t>
  </si>
  <si>
    <t>Машино-часы работы автомобилей</t>
  </si>
  <si>
    <t>Условная единица</t>
  </si>
  <si>
    <t>Организация питания при проведении официальных мероприятий</t>
  </si>
  <si>
    <t>1.15.</t>
  </si>
  <si>
    <t>Количество участников мероприятий</t>
  </si>
  <si>
    <t xml:space="preserve">Реализация дополнительных общеразвивающих программ </t>
  </si>
  <si>
    <t>Проведение мероприятий, направленных на развитие детей и молодежи, в том числе одаренных</t>
  </si>
  <si>
    <t>количество часов</t>
  </si>
  <si>
    <t>Комитет культурного наследия Саратовской области</t>
  </si>
  <si>
    <t>Разработка проектов предметов охраны объектов культурного наследия</t>
  </si>
  <si>
    <t>Представление (предоставление) разъяснений, копий хранящихся отчетов, документов и материалов  (предоставление разъяснений, связанных с определением кадастровой стоимости)</t>
  </si>
  <si>
    <t>Рассмотрение заявлений об исправлении ошибок, допущенных при определении кадастровой стоимости (рассмотрение заявлений об исправлении ошибок, допу-щенных при определении кадастровой стоимости)</t>
  </si>
  <si>
    <t>Установление кадастровой стоимости в размере рыночной стоимости</t>
  </si>
  <si>
    <t>Предоставление копий архивных документов в сфере технического учета и технической инвентаризации недвижимого имущества</t>
  </si>
  <si>
    <t>Сбор, обработка, систематизация, накопление и хранение информации при определении кадастровой стоимости 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</t>
  </si>
  <si>
    <t>Сбор, обработка, систематизация, накопление и хранение информации при определении кадастровой стоимости (хранение отчетов и иных документов, формируемых в ходе определения кадастровой стоимости)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</si>
  <si>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</si>
  <si>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№ 237-ФЗ «О государственной кадастровой оценке»)</t>
  </si>
  <si>
    <t>Обеспечение сохранности и учета архивных документов в сфере технического учета и технической инвентаризации недвижимого имущества</t>
  </si>
  <si>
    <t xml:space="preserve">Показ (организация показа) спектаклей (театральных постановок) </t>
  </si>
  <si>
    <t>Создание экспозиций (выставок) музеев, организация выездных выставок</t>
  </si>
  <si>
    <t xml:space="preserve"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</si>
  <si>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</si>
  <si>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 xml:space="preserve">Затраты на содержание имущества учреждений, не используемого для оказания государственных услуг (выполнения работ) и для общехозяйственных нужд
</t>
  </si>
  <si>
    <t>10.7.</t>
  </si>
  <si>
    <t>Заготовка семян лесных растений</t>
  </si>
  <si>
    <t>Очистка леса от захламленности и иного негативного воздействия</t>
  </si>
  <si>
    <t>Рубка аварийных деревьев</t>
  </si>
  <si>
    <t>Проведение социально-психологической реабилитации в амбулаторных условиях</t>
  </si>
  <si>
    <t>14.18.</t>
  </si>
  <si>
    <t>Вес обработанных в дезинфекционных камерах вещей из очаг</t>
  </si>
  <si>
    <t xml:space="preserve">Организация мероприятий социальной направленности в сфере молодежной политики
</t>
  </si>
  <si>
    <t xml:space="preserve">Сведения о выполнении государственными учреждениями Саратовской области государственных заданий на оказание государственных услуг (выполнение работ) и об объемах средств на их финансовое обеспечение за 2022 год </t>
  </si>
  <si>
    <t xml:space="preserve">Закон Саратовской области           «Об областном бюджете на 2022 год и на плановый период 2023 и 2024 годов» </t>
  </si>
  <si>
    <t xml:space="preserve">первоначальный бюджет              (ред. 140-ЗСО        от 02.12.2021) </t>
  </si>
  <si>
    <t xml:space="preserve">уточненный бюджет           (ред. 170-ЗСО от 26.12.2022)  </t>
  </si>
  <si>
    <t>Количество дел, прошедших проверку наличия, выявленных особо ценных и уникальных дел, и дел, выданных из архивохранилища</t>
  </si>
  <si>
    <t xml:space="preserve">Проведение прикладных научных исследований  </t>
  </si>
  <si>
    <t xml:space="preserve">Количество исполненных запросов </t>
  </si>
  <si>
    <t>Количество поступивших заявлений</t>
  </si>
  <si>
    <t xml:space="preserve">Рассмотрение замечаний, связанных с определением кадастровой стоимости, информация о котором содержится в промежуточных отчетных документах </t>
  </si>
  <si>
    <t xml:space="preserve">Количество поступивших заявлений </t>
  </si>
  <si>
    <t xml:space="preserve">Рассмотрение обращений, связанных с наличием ошибок, допущенных при определении кадастровой стоимости </t>
  </si>
  <si>
    <t xml:space="preserve">Предоставление разъяснений результатов определения кадастровой стоимости </t>
  </si>
  <si>
    <t>Министерство информации и массовых коммуникаций Саратовской области</t>
  </si>
  <si>
    <t>Размещение официальной информации в средствах массовой информации (сетевое издание «Новости Саратовской губернии» )</t>
  </si>
  <si>
    <t>Количество минут (сюжетов, программ, интервью), минут</t>
  </si>
  <si>
    <t>минута</t>
  </si>
  <si>
    <t xml:space="preserve">Размещение официальной информации в средствах массовой информации  (на радиоканале, вещающем на территории Саратовской области) </t>
  </si>
  <si>
    <t>Количество минут (сюжет)</t>
  </si>
  <si>
    <t>Объем субсидий на финансовое обеспечение выполняемых работ</t>
  </si>
  <si>
    <t>тыс. руб</t>
  </si>
  <si>
    <t>Количество программ (прямая линия) по 57 минут, штука</t>
  </si>
  <si>
    <t>Количество программ (прямая линия) по 26 минут</t>
  </si>
  <si>
    <t>Количество минут (интервью) по 21 минуте</t>
  </si>
  <si>
    <t>Количество минут (интервью) по 13 минут</t>
  </si>
  <si>
    <t>Количество минут (прямой эфир) по  35 минут</t>
  </si>
  <si>
    <t>Создание и поддержание функционирования сайта (сетевого издания ) «Книга Памяти Саратовской области»</t>
  </si>
  <si>
    <t>Количество работ</t>
  </si>
  <si>
    <t>10.8.</t>
  </si>
  <si>
    <t>10.9.</t>
  </si>
  <si>
    <t>Размещение официальной информации в социальных сетях</t>
  </si>
  <si>
    <t>Количество постов</t>
  </si>
  <si>
    <t>Организация питания обучающихся</t>
  </si>
  <si>
    <t>Реализация дополнительных профессиональных программ повышения квалификации (Очная) с применением дистанционных образовательных технологий</t>
  </si>
  <si>
    <t xml:space="preserve">Предоставление обучающимся жилых помещений в общежитиях </t>
  </si>
  <si>
    <t>Предоставление жилых помещений в общежитиях обучающимся, имеющим право на их бесплатное предоставление</t>
  </si>
  <si>
    <t>Реализация дополнительных предпрофессиональных программ в области искусств (очная) с применением дистанционных образовательных технологий и электронного обучения</t>
  </si>
  <si>
    <t>Реализация основных общеобразовательных программ начального общего образования (очная) с применением дистанционных образовательных технологий и электронного обучения</t>
  </si>
  <si>
    <t>Реализация основных общеобразовательных программ начального общего образования (очно-заочная) с применением дистанционных образовательных технологий и электронного обучения</t>
  </si>
  <si>
    <t>Реализация основных общеобразовательных программ основного общего образования (очная) с применением дистанционных образовательных технологий и электронного обучения</t>
  </si>
  <si>
    <t>Реализация основных общеобразовательных программ среднего общего образования (очная) с применением дистанционных образовательных технологий и электронного обучения</t>
  </si>
  <si>
    <t>8.49.</t>
  </si>
  <si>
    <t>Осуществление функций специализированной диспетчерской службы лесного хозяйства</t>
  </si>
  <si>
    <t>Осуществление функций специализированной региональной диспетчерской службы лесного хозяйства</t>
  </si>
  <si>
    <t>Уборка неликвидной древесины</t>
  </si>
  <si>
    <t>Количество исследований</t>
  </si>
  <si>
    <t>Количество проб</t>
  </si>
  <si>
    <t>Количество вакцинаций</t>
  </si>
  <si>
    <t>Организация предоставления государственных и муниципальных услуг в многофункциональных центрах предостапвления государственных и муниципальных услуг</t>
  </si>
  <si>
    <t xml:space="preserve">Выполнение историко- культурных и библиографических изысканий в проектной документации для регистрации в едином государственном реестре историко- архитектурных объектов </t>
  </si>
  <si>
    <t>койко-день</t>
  </si>
  <si>
    <t>человеко-день</t>
  </si>
  <si>
    <t xml:space="preserve">Организация и проведение официальных физкультурных (физкультурно-оздоровительных) мероприятий различного уровня (муниципального, регионального, всероссийского, международного)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</si>
  <si>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Обеспечение участия лиц, проходящих спортивную подготовку, в спортивных соревнованиях различного уровня (муниципального, регионального, всероссийского, международного)</t>
  </si>
  <si>
    <t>Организация и проведение занятий в спортивно-оздоровительных группах для лиц, имеющих способности к занятиям физической культурой и спортом</t>
  </si>
  <si>
    <t xml:space="preserve">Организация ритуальных услуг и содержания мест захоронения </t>
  </si>
  <si>
    <t>Сопровождение получателей социальных услуг, получающих социальные услуги в стационарной форме социального обслуживания, при госпитализации в медицинские организации</t>
  </si>
  <si>
    <t>14.19.</t>
  </si>
  <si>
    <t>14.20.</t>
  </si>
  <si>
    <t>Показ спектаклей</t>
  </si>
  <si>
    <t>Показ  концертных программ</t>
  </si>
  <si>
    <t>Организация и проведение мероприятий</t>
  </si>
  <si>
    <t>9.22.</t>
  </si>
  <si>
    <t>9.23.</t>
  </si>
  <si>
    <t>9.24.</t>
  </si>
  <si>
    <t>Министерство строительства и жилищно-коммунального хозяйства Саратовской области</t>
  </si>
  <si>
    <t>15.</t>
  </si>
  <si>
    <t>15.1.</t>
  </si>
  <si>
    <t>Услуги государственного управления имуществом, находящимся в государственной собственности</t>
  </si>
  <si>
    <t xml:space="preserve">Количество актов осмотражилых помещений </t>
  </si>
  <si>
    <t>киллограмм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</si>
</sst>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  <numFmt numFmtId="167" formatCode="#\ 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8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4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5" borderId="0" xfId="0" applyFont="1" applyFill="1"/>
    <xf numFmtId="0" fontId="3" fillId="5" borderId="0" xfId="0" applyFont="1" applyFill="1"/>
    <xf numFmtId="3" fontId="5" fillId="5" borderId="0" xfId="0" applyNumberFormat="1" applyFont="1" applyFill="1"/>
    <xf numFmtId="164" fontId="7" fillId="5" borderId="0" xfId="0" applyNumberFormat="1" applyFont="1" applyFill="1"/>
    <xf numFmtId="0" fontId="4" fillId="3" borderId="1" xfId="0" applyFont="1" applyFill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5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3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5" fillId="0" borderId="0" xfId="0" applyNumberFormat="1" applyFont="1"/>
    <xf numFmtId="16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4" fontId="9" fillId="0" borderId="4" xfId="1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/>
    <xf numFmtId="3" fontId="6" fillId="0" borderId="0" xfId="0" applyNumberFormat="1" applyFont="1"/>
    <xf numFmtId="164" fontId="6" fillId="0" borderId="0" xfId="0" applyNumberFormat="1" applyFont="1"/>
    <xf numFmtId="3" fontId="8" fillId="0" borderId="1" xfId="0" applyNumberFormat="1" applyFont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5" borderId="3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vertical="center" wrapText="1"/>
    </xf>
    <xf numFmtId="167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>
      <alignment vertical="top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" fontId="8" fillId="0" borderId="1" xfId="0" applyNumberFormat="1" applyFont="1" applyFill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Fill="1"/>
    <xf numFmtId="16" fontId="8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16" fontId="8" fillId="0" borderId="3" xfId="0" applyNumberFormat="1" applyFont="1" applyBorder="1" applyAlignment="1">
      <alignment horizontal="center" vertical="center" wrapText="1"/>
    </xf>
    <xf numFmtId="16" fontId="8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" fontId="8" fillId="0" borderId="1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16" fontId="8" fillId="0" borderId="3" xfId="0" applyNumberFormat="1" applyFont="1" applyFill="1" applyBorder="1" applyAlignment="1">
      <alignment horizontal="center" vertical="center" wrapText="1"/>
    </xf>
    <xf numFmtId="16" fontId="8" fillId="0" borderId="4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16" fontId="8" fillId="0" borderId="1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3"/>
  <sheetViews>
    <sheetView tabSelected="1" view="pageBreakPreview" zoomScale="55" zoomScaleNormal="100" zoomScaleSheetLayoutView="55" workbookViewId="0">
      <pane ySplit="4" topLeftCell="A5" activePane="bottomLeft" state="frozen"/>
      <selection pane="bottomLeft" activeCell="L513" sqref="L513"/>
    </sheetView>
  </sheetViews>
  <sheetFormatPr defaultRowHeight="15.75" x14ac:dyDescent="0.25"/>
  <cols>
    <col min="1" max="1" width="8.5703125" style="49" customWidth="1"/>
    <col min="2" max="2" width="55.7109375" style="50" customWidth="1"/>
    <col min="3" max="3" width="42.28515625" style="50" customWidth="1"/>
    <col min="4" max="4" width="23.85546875" style="50" customWidth="1"/>
    <col min="5" max="5" width="20.5703125" style="50" customWidth="1"/>
    <col min="6" max="6" width="16.5703125" style="51" customWidth="1"/>
    <col min="7" max="7" width="15" style="51" customWidth="1"/>
    <col min="8" max="9" width="15.85546875" style="52" customWidth="1"/>
    <col min="10" max="11" width="9.140625" style="1"/>
    <col min="12" max="16" width="12.28515625" style="1" bestFit="1" customWidth="1"/>
    <col min="17" max="18" width="9.5703125" style="1" bestFit="1" customWidth="1"/>
    <col min="19" max="23" width="12.28515625" style="1" bestFit="1" customWidth="1"/>
    <col min="24" max="24" width="9.5703125" style="1" bestFit="1" customWidth="1"/>
    <col min="25" max="16384" width="9.140625" style="1"/>
  </cols>
  <sheetData>
    <row r="1" spans="1:9" ht="67.5" customHeight="1" x14ac:dyDescent="0.25">
      <c r="A1" s="155" t="s">
        <v>562</v>
      </c>
      <c r="B1" s="155"/>
      <c r="C1" s="155"/>
      <c r="D1" s="155"/>
      <c r="E1" s="155"/>
      <c r="F1" s="155"/>
      <c r="G1" s="155"/>
      <c r="H1" s="155"/>
      <c r="I1" s="155"/>
    </row>
    <row r="2" spans="1:9" ht="19.5" customHeight="1" x14ac:dyDescent="0.25">
      <c r="A2" s="156"/>
      <c r="B2" s="156"/>
      <c r="C2" s="156"/>
      <c r="D2" s="156"/>
      <c r="E2" s="156"/>
      <c r="F2" s="156"/>
      <c r="G2" s="156"/>
      <c r="H2" s="156"/>
      <c r="I2" s="156"/>
    </row>
    <row r="3" spans="1:9" ht="69" customHeight="1" x14ac:dyDescent="0.25">
      <c r="A3" s="146" t="s">
        <v>0</v>
      </c>
      <c r="B3" s="146" t="s">
        <v>1</v>
      </c>
      <c r="C3" s="146" t="s">
        <v>6</v>
      </c>
      <c r="D3" s="146" t="s">
        <v>8</v>
      </c>
      <c r="E3" s="148" t="s">
        <v>563</v>
      </c>
      <c r="F3" s="149"/>
      <c r="G3" s="150" t="s">
        <v>472</v>
      </c>
      <c r="H3" s="152" t="s">
        <v>473</v>
      </c>
      <c r="I3" s="153"/>
    </row>
    <row r="4" spans="1:9" ht="69.75" customHeight="1" x14ac:dyDescent="0.25">
      <c r="A4" s="147"/>
      <c r="B4" s="147"/>
      <c r="C4" s="147"/>
      <c r="D4" s="147"/>
      <c r="E4" s="2" t="s">
        <v>564</v>
      </c>
      <c r="F4" s="2" t="s">
        <v>565</v>
      </c>
      <c r="G4" s="151"/>
      <c r="H4" s="2" t="s">
        <v>474</v>
      </c>
      <c r="I4" s="2" t="s">
        <v>475</v>
      </c>
    </row>
    <row r="5" spans="1:9" s="3" customFormat="1" ht="28.5" customHeight="1" x14ac:dyDescent="0.25">
      <c r="A5" s="8" t="s">
        <v>2</v>
      </c>
      <c r="B5" s="130" t="s">
        <v>3</v>
      </c>
      <c r="C5" s="131"/>
      <c r="D5" s="131"/>
      <c r="E5" s="131"/>
      <c r="F5" s="131"/>
      <c r="G5" s="131"/>
      <c r="H5" s="131"/>
      <c r="I5" s="131"/>
    </row>
    <row r="6" spans="1:9" s="3" customFormat="1" x14ac:dyDescent="0.25">
      <c r="A6" s="139" t="s">
        <v>4</v>
      </c>
      <c r="B6" s="137" t="s">
        <v>354</v>
      </c>
      <c r="C6" s="60" t="s">
        <v>145</v>
      </c>
      <c r="D6" s="68" t="s">
        <v>80</v>
      </c>
      <c r="E6" s="69">
        <v>1550</v>
      </c>
      <c r="F6" s="69">
        <v>1365</v>
      </c>
      <c r="G6" s="69">
        <v>1401</v>
      </c>
      <c r="H6" s="70">
        <f>G6/E6*100</f>
        <v>90.387096774193552</v>
      </c>
      <c r="I6" s="70">
        <f>G6/F6*100</f>
        <v>102.63736263736263</v>
      </c>
    </row>
    <row r="7" spans="1:9" s="3" customFormat="1" ht="99.75" customHeight="1" x14ac:dyDescent="0.25">
      <c r="A7" s="140"/>
      <c r="B7" s="138"/>
      <c r="C7" s="14" t="s">
        <v>500</v>
      </c>
      <c r="D7" s="63" t="s">
        <v>273</v>
      </c>
      <c r="E7" s="70">
        <v>7667.1409999999996</v>
      </c>
      <c r="F7" s="70">
        <v>8691.7800000000007</v>
      </c>
      <c r="G7" s="70">
        <v>8531.8677900000002</v>
      </c>
      <c r="H7" s="70">
        <f t="shared" ref="H7:H35" si="0">G7/E7*100</f>
        <v>111.27834730051266</v>
      </c>
      <c r="I7" s="70">
        <f t="shared" ref="I7:I35" si="1">G7/F7*100</f>
        <v>98.160190317748487</v>
      </c>
    </row>
    <row r="8" spans="1:9" ht="24" customHeight="1" x14ac:dyDescent="0.25">
      <c r="A8" s="123" t="s">
        <v>5</v>
      </c>
      <c r="B8" s="137" t="s">
        <v>469</v>
      </c>
      <c r="C8" s="71" t="s">
        <v>145</v>
      </c>
      <c r="D8" s="68" t="s">
        <v>80</v>
      </c>
      <c r="E8" s="69">
        <v>4350</v>
      </c>
      <c r="F8" s="12">
        <v>5752</v>
      </c>
      <c r="G8" s="69">
        <v>6005</v>
      </c>
      <c r="H8" s="70">
        <f t="shared" si="0"/>
        <v>138.04597701149424</v>
      </c>
      <c r="I8" s="70">
        <f t="shared" si="1"/>
        <v>104.39847009735743</v>
      </c>
    </row>
    <row r="9" spans="1:9" ht="63" x14ac:dyDescent="0.25">
      <c r="A9" s="124"/>
      <c r="B9" s="138"/>
      <c r="C9" s="14" t="s">
        <v>500</v>
      </c>
      <c r="D9" s="63" t="s">
        <v>273</v>
      </c>
      <c r="E9" s="15">
        <v>4094.4949999999999</v>
      </c>
      <c r="F9" s="15">
        <v>5385.8540000000003</v>
      </c>
      <c r="G9" s="70">
        <v>5297.1700799999999</v>
      </c>
      <c r="H9" s="70">
        <f t="shared" si="0"/>
        <v>129.37297713148996</v>
      </c>
      <c r="I9" s="70">
        <f t="shared" si="1"/>
        <v>98.353391681244972</v>
      </c>
    </row>
    <row r="10" spans="1:9" s="3" customFormat="1" x14ac:dyDescent="0.25">
      <c r="A10" s="123" t="s">
        <v>135</v>
      </c>
      <c r="B10" s="137" t="s">
        <v>355</v>
      </c>
      <c r="C10" s="60" t="s">
        <v>145</v>
      </c>
      <c r="D10" s="68" t="s">
        <v>80</v>
      </c>
      <c r="E10" s="69">
        <v>10452</v>
      </c>
      <c r="F10" s="69">
        <v>9695</v>
      </c>
      <c r="G10" s="69">
        <v>9820</v>
      </c>
      <c r="H10" s="70">
        <f t="shared" si="0"/>
        <v>93.953310371220823</v>
      </c>
      <c r="I10" s="70">
        <f t="shared" si="1"/>
        <v>101.28932439401754</v>
      </c>
    </row>
    <row r="11" spans="1:9" s="3" customFormat="1" ht="67.5" customHeight="1" x14ac:dyDescent="0.25">
      <c r="A11" s="124"/>
      <c r="B11" s="138"/>
      <c r="C11" s="14" t="s">
        <v>500</v>
      </c>
      <c r="D11" s="63" t="s">
        <v>273</v>
      </c>
      <c r="E11" s="70">
        <v>20387.806</v>
      </c>
      <c r="F11" s="70">
        <v>22047.13</v>
      </c>
      <c r="G11" s="70">
        <v>21716.314440000002</v>
      </c>
      <c r="H11" s="70">
        <f t="shared" si="0"/>
        <v>106.51619129591484</v>
      </c>
      <c r="I11" s="70">
        <f t="shared" si="1"/>
        <v>98.499507373522093</v>
      </c>
    </row>
    <row r="12" spans="1:9" s="3" customFormat="1" ht="63" x14ac:dyDescent="0.25">
      <c r="A12" s="123" t="s">
        <v>136</v>
      </c>
      <c r="B12" s="137" t="s">
        <v>356</v>
      </c>
      <c r="C12" s="60" t="s">
        <v>357</v>
      </c>
      <c r="D12" s="68" t="s">
        <v>80</v>
      </c>
      <c r="E12" s="69">
        <v>155722</v>
      </c>
      <c r="F12" s="69">
        <v>162329</v>
      </c>
      <c r="G12" s="69">
        <v>168328</v>
      </c>
      <c r="H12" s="70">
        <f t="shared" si="0"/>
        <v>108.09519528390337</v>
      </c>
      <c r="I12" s="70">
        <f t="shared" si="1"/>
        <v>103.69558119621263</v>
      </c>
    </row>
    <row r="13" spans="1:9" s="3" customFormat="1" ht="67.5" customHeight="1" x14ac:dyDescent="0.25">
      <c r="A13" s="124"/>
      <c r="B13" s="138"/>
      <c r="C13" s="14" t="s">
        <v>500</v>
      </c>
      <c r="D13" s="63" t="s">
        <v>273</v>
      </c>
      <c r="E13" s="70">
        <v>20137.702000000001</v>
      </c>
      <c r="F13" s="70">
        <v>22111.234</v>
      </c>
      <c r="G13" s="70">
        <v>21664.40423</v>
      </c>
      <c r="H13" s="70">
        <f t="shared" si="0"/>
        <v>107.58131305150904</v>
      </c>
      <c r="I13" s="70">
        <f t="shared" si="1"/>
        <v>97.979173075550648</v>
      </c>
    </row>
    <row r="14" spans="1:9" s="3" customFormat="1" ht="31.5" x14ac:dyDescent="0.25">
      <c r="A14" s="123" t="s">
        <v>137</v>
      </c>
      <c r="B14" s="137" t="s">
        <v>358</v>
      </c>
      <c r="C14" s="60" t="s">
        <v>359</v>
      </c>
      <c r="D14" s="63" t="s">
        <v>80</v>
      </c>
      <c r="E14" s="63">
        <v>341</v>
      </c>
      <c r="F14" s="69">
        <v>447</v>
      </c>
      <c r="G14" s="69">
        <v>458</v>
      </c>
      <c r="H14" s="70">
        <f t="shared" si="0"/>
        <v>134.3108504398827</v>
      </c>
      <c r="I14" s="70">
        <f t="shared" si="1"/>
        <v>102.46085011185681</v>
      </c>
    </row>
    <row r="15" spans="1:9" s="3" customFormat="1" ht="67.5" customHeight="1" x14ac:dyDescent="0.25">
      <c r="A15" s="124"/>
      <c r="B15" s="138"/>
      <c r="C15" s="14" t="s">
        <v>500</v>
      </c>
      <c r="D15" s="63" t="s">
        <v>273</v>
      </c>
      <c r="E15" s="70">
        <v>2683.0279999999998</v>
      </c>
      <c r="F15" s="70">
        <v>3914.0909999999999</v>
      </c>
      <c r="G15" s="70">
        <v>3825.9550800000002</v>
      </c>
      <c r="H15" s="70">
        <f t="shared" si="0"/>
        <v>142.59840299840332</v>
      </c>
      <c r="I15" s="70">
        <f t="shared" si="1"/>
        <v>97.748240396045986</v>
      </c>
    </row>
    <row r="16" spans="1:9" s="3" customFormat="1" x14ac:dyDescent="0.25">
      <c r="A16" s="123" t="s">
        <v>138</v>
      </c>
      <c r="B16" s="137" t="s">
        <v>360</v>
      </c>
      <c r="C16" s="60" t="s">
        <v>361</v>
      </c>
      <c r="D16" s="63" t="s">
        <v>80</v>
      </c>
      <c r="E16" s="69">
        <v>2350</v>
      </c>
      <c r="F16" s="69">
        <v>2356</v>
      </c>
      <c r="G16" s="69">
        <v>2467</v>
      </c>
      <c r="H16" s="70">
        <f t="shared" si="0"/>
        <v>104.97872340425532</v>
      </c>
      <c r="I16" s="70">
        <f t="shared" si="1"/>
        <v>104.71137521222411</v>
      </c>
    </row>
    <row r="17" spans="1:9" s="3" customFormat="1" ht="66" customHeight="1" x14ac:dyDescent="0.25">
      <c r="A17" s="124"/>
      <c r="B17" s="138"/>
      <c r="C17" s="14" t="s">
        <v>500</v>
      </c>
      <c r="D17" s="63" t="s">
        <v>273</v>
      </c>
      <c r="E17" s="70">
        <v>9755.2090000000007</v>
      </c>
      <c r="F17" s="70">
        <v>10188.105</v>
      </c>
      <c r="G17" s="70">
        <v>9944.2887200000005</v>
      </c>
      <c r="H17" s="70">
        <f t="shared" si="0"/>
        <v>101.93824366038697</v>
      </c>
      <c r="I17" s="70">
        <f t="shared" si="1"/>
        <v>97.606853482566208</v>
      </c>
    </row>
    <row r="18" spans="1:9" s="3" customFormat="1" ht="31.5" x14ac:dyDescent="0.25">
      <c r="A18" s="123" t="s">
        <v>140</v>
      </c>
      <c r="B18" s="137" t="s">
        <v>132</v>
      </c>
      <c r="C18" s="60" t="s">
        <v>362</v>
      </c>
      <c r="D18" s="63" t="s">
        <v>80</v>
      </c>
      <c r="E18" s="69">
        <v>26895</v>
      </c>
      <c r="F18" s="69">
        <v>26899</v>
      </c>
      <c r="G18" s="69">
        <v>27806</v>
      </c>
      <c r="H18" s="70">
        <f t="shared" si="0"/>
        <v>103.38724670013013</v>
      </c>
      <c r="I18" s="70">
        <f t="shared" si="1"/>
        <v>103.37187256031824</v>
      </c>
    </row>
    <row r="19" spans="1:9" s="3" customFormat="1" ht="66" customHeight="1" x14ac:dyDescent="0.25">
      <c r="A19" s="124"/>
      <c r="B19" s="138"/>
      <c r="C19" s="14" t="s">
        <v>500</v>
      </c>
      <c r="D19" s="63" t="s">
        <v>273</v>
      </c>
      <c r="E19" s="70">
        <v>2886.12</v>
      </c>
      <c r="F19" s="70">
        <v>2999.5680000000002</v>
      </c>
      <c r="G19" s="70">
        <v>2911.6982100000005</v>
      </c>
      <c r="H19" s="70">
        <f t="shared" si="0"/>
        <v>100.88624901251508</v>
      </c>
      <c r="I19" s="70">
        <f t="shared" si="1"/>
        <v>97.070585164263662</v>
      </c>
    </row>
    <row r="20" spans="1:9" s="3" customFormat="1" ht="47.25" x14ac:dyDescent="0.25">
      <c r="A20" s="123" t="s">
        <v>141</v>
      </c>
      <c r="B20" s="137" t="s">
        <v>363</v>
      </c>
      <c r="C20" s="60" t="s">
        <v>364</v>
      </c>
      <c r="D20" s="63" t="s">
        <v>80</v>
      </c>
      <c r="E20" s="63">
        <v>321</v>
      </c>
      <c r="F20" s="69">
        <v>291</v>
      </c>
      <c r="G20" s="69">
        <v>298</v>
      </c>
      <c r="H20" s="70">
        <f t="shared" si="0"/>
        <v>92.834890965732086</v>
      </c>
      <c r="I20" s="70">
        <f t="shared" si="1"/>
        <v>102.40549828178693</v>
      </c>
    </row>
    <row r="21" spans="1:9" s="3" customFormat="1" ht="66" customHeight="1" x14ac:dyDescent="0.25">
      <c r="A21" s="124"/>
      <c r="B21" s="138"/>
      <c r="C21" s="14" t="s">
        <v>500</v>
      </c>
      <c r="D21" s="63" t="s">
        <v>273</v>
      </c>
      <c r="E21" s="70">
        <v>12472.623</v>
      </c>
      <c r="F21" s="70">
        <v>11439.088</v>
      </c>
      <c r="G21" s="70">
        <v>11242.819099999999</v>
      </c>
      <c r="H21" s="70">
        <f t="shared" si="0"/>
        <v>90.139973764941018</v>
      </c>
      <c r="I21" s="70">
        <f t="shared" si="1"/>
        <v>98.284225980252955</v>
      </c>
    </row>
    <row r="22" spans="1:9" s="3" customFormat="1" ht="47.25" x14ac:dyDescent="0.25">
      <c r="A22" s="123" t="s">
        <v>142</v>
      </c>
      <c r="B22" s="137" t="s">
        <v>365</v>
      </c>
      <c r="C22" s="60" t="s">
        <v>366</v>
      </c>
      <c r="D22" s="63" t="s">
        <v>80</v>
      </c>
      <c r="E22" s="69">
        <v>170777</v>
      </c>
      <c r="F22" s="69">
        <v>186127</v>
      </c>
      <c r="G22" s="69">
        <v>186404</v>
      </c>
      <c r="H22" s="70">
        <f t="shared" si="0"/>
        <v>109.15052963806602</v>
      </c>
      <c r="I22" s="70">
        <f t="shared" si="1"/>
        <v>100.14882311539969</v>
      </c>
    </row>
    <row r="23" spans="1:9" s="3" customFormat="1" ht="66" customHeight="1" x14ac:dyDescent="0.25">
      <c r="A23" s="124"/>
      <c r="B23" s="138"/>
      <c r="C23" s="14" t="s">
        <v>500</v>
      </c>
      <c r="D23" s="63" t="s">
        <v>273</v>
      </c>
      <c r="E23" s="70">
        <v>11289.728999999999</v>
      </c>
      <c r="F23" s="70">
        <v>7867.5460000000003</v>
      </c>
      <c r="G23" s="70">
        <v>7716.4702800000005</v>
      </c>
      <c r="H23" s="70">
        <f t="shared" si="0"/>
        <v>68.349473047581583</v>
      </c>
      <c r="I23" s="70">
        <f t="shared" si="1"/>
        <v>98.079760575915287</v>
      </c>
    </row>
    <row r="24" spans="1:9" s="3" customFormat="1" ht="31.5" x14ac:dyDescent="0.25">
      <c r="A24" s="123" t="s">
        <v>144</v>
      </c>
      <c r="B24" s="137" t="s">
        <v>139</v>
      </c>
      <c r="C24" s="60" t="s">
        <v>367</v>
      </c>
      <c r="D24" s="63" t="s">
        <v>80</v>
      </c>
      <c r="E24" s="63">
        <v>753</v>
      </c>
      <c r="F24" s="69">
        <v>753</v>
      </c>
      <c r="G24" s="69">
        <v>753</v>
      </c>
      <c r="H24" s="70">
        <f t="shared" si="0"/>
        <v>100</v>
      </c>
      <c r="I24" s="70">
        <f t="shared" si="1"/>
        <v>100</v>
      </c>
    </row>
    <row r="25" spans="1:9" s="3" customFormat="1" ht="66" customHeight="1" x14ac:dyDescent="0.25">
      <c r="A25" s="124"/>
      <c r="B25" s="138"/>
      <c r="C25" s="14" t="s">
        <v>500</v>
      </c>
      <c r="D25" s="63" t="s">
        <v>273</v>
      </c>
      <c r="E25" s="70">
        <v>2169.6840000000002</v>
      </c>
      <c r="F25" s="70">
        <v>2254.1190000000001</v>
      </c>
      <c r="G25" s="70">
        <v>2192.3604399999999</v>
      </c>
      <c r="H25" s="70">
        <f t="shared" si="0"/>
        <v>101.04514943189882</v>
      </c>
      <c r="I25" s="70">
        <f t="shared" si="1"/>
        <v>97.2601907885076</v>
      </c>
    </row>
    <row r="26" spans="1:9" s="3" customFormat="1" x14ac:dyDescent="0.25">
      <c r="A26" s="123" t="s">
        <v>370</v>
      </c>
      <c r="B26" s="137" t="s">
        <v>368</v>
      </c>
      <c r="C26" s="60" t="s">
        <v>369</v>
      </c>
      <c r="D26" s="63" t="s">
        <v>80</v>
      </c>
      <c r="E26" s="63">
        <v>66</v>
      </c>
      <c r="F26" s="69">
        <v>74</v>
      </c>
      <c r="G26" s="69">
        <v>77</v>
      </c>
      <c r="H26" s="70">
        <f t="shared" si="0"/>
        <v>116.66666666666667</v>
      </c>
      <c r="I26" s="70">
        <f t="shared" si="1"/>
        <v>104.05405405405406</v>
      </c>
    </row>
    <row r="27" spans="1:9" s="3" customFormat="1" ht="63" x14ac:dyDescent="0.25">
      <c r="A27" s="124"/>
      <c r="B27" s="138"/>
      <c r="C27" s="14" t="s">
        <v>500</v>
      </c>
      <c r="D27" s="63" t="s">
        <v>273</v>
      </c>
      <c r="E27" s="70">
        <v>5522.3639999999996</v>
      </c>
      <c r="F27" s="70">
        <v>6314.8959999999997</v>
      </c>
      <c r="G27" s="70">
        <v>6203.76883</v>
      </c>
      <c r="H27" s="70">
        <f t="shared" si="0"/>
        <v>112.33900608507517</v>
      </c>
      <c r="I27" s="70">
        <f t="shared" si="1"/>
        <v>98.24023752726886</v>
      </c>
    </row>
    <row r="28" spans="1:9" s="3" customFormat="1" x14ac:dyDescent="0.25">
      <c r="A28" s="123" t="s">
        <v>371</v>
      </c>
      <c r="B28" s="137" t="s">
        <v>109</v>
      </c>
      <c r="C28" s="60" t="s">
        <v>530</v>
      </c>
      <c r="D28" s="63" t="s">
        <v>80</v>
      </c>
      <c r="E28" s="69">
        <v>271140</v>
      </c>
      <c r="F28" s="69">
        <v>271140</v>
      </c>
      <c r="G28" s="69">
        <v>263666</v>
      </c>
      <c r="H28" s="70">
        <f t="shared" si="0"/>
        <v>97.243490447739177</v>
      </c>
      <c r="I28" s="70">
        <f t="shared" si="1"/>
        <v>97.243490447739177</v>
      </c>
    </row>
    <row r="29" spans="1:9" s="3" customFormat="1" ht="63" x14ac:dyDescent="0.25">
      <c r="A29" s="124"/>
      <c r="B29" s="138"/>
      <c r="C29" s="14" t="s">
        <v>500</v>
      </c>
      <c r="D29" s="63" t="s">
        <v>273</v>
      </c>
      <c r="E29" s="70">
        <v>218344.6</v>
      </c>
      <c r="F29" s="72">
        <v>243074.60399999999</v>
      </c>
      <c r="G29" s="72">
        <v>241132.48642</v>
      </c>
      <c r="H29" s="70">
        <f t="shared" si="0"/>
        <v>110.43666132343095</v>
      </c>
      <c r="I29" s="70">
        <f t="shared" si="1"/>
        <v>99.201019955173933</v>
      </c>
    </row>
    <row r="30" spans="1:9" s="3" customFormat="1" x14ac:dyDescent="0.25">
      <c r="A30" s="123" t="s">
        <v>372</v>
      </c>
      <c r="B30" s="137" t="s">
        <v>374</v>
      </c>
      <c r="C30" s="60" t="s">
        <v>529</v>
      </c>
      <c r="D30" s="63" t="s">
        <v>531</v>
      </c>
      <c r="E30" s="69">
        <v>1186</v>
      </c>
      <c r="F30" s="69">
        <v>1186</v>
      </c>
      <c r="G30" s="69">
        <v>1191</v>
      </c>
      <c r="H30" s="70">
        <f t="shared" si="0"/>
        <v>100.42158516020237</v>
      </c>
      <c r="I30" s="70">
        <f t="shared" si="1"/>
        <v>100.42158516020237</v>
      </c>
    </row>
    <row r="31" spans="1:9" s="3" customFormat="1" ht="63" x14ac:dyDescent="0.25">
      <c r="A31" s="124"/>
      <c r="B31" s="138"/>
      <c r="C31" s="14" t="s">
        <v>500</v>
      </c>
      <c r="D31" s="63" t="s">
        <v>273</v>
      </c>
      <c r="E31" s="70">
        <v>3108.1</v>
      </c>
      <c r="F31" s="70">
        <v>3176.19</v>
      </c>
      <c r="G31" s="70">
        <v>3013.3150300000002</v>
      </c>
      <c r="H31" s="70">
        <f t="shared" si="0"/>
        <v>96.95038866188348</v>
      </c>
      <c r="I31" s="70">
        <f t="shared" si="1"/>
        <v>94.872001674962775</v>
      </c>
    </row>
    <row r="32" spans="1:9" s="3" customFormat="1" ht="78.75" x14ac:dyDescent="0.25">
      <c r="A32" s="123" t="s">
        <v>373</v>
      </c>
      <c r="B32" s="137" t="s">
        <v>468</v>
      </c>
      <c r="C32" s="60" t="s">
        <v>467</v>
      </c>
      <c r="D32" s="63" t="s">
        <v>375</v>
      </c>
      <c r="E32" s="63">
        <v>373.5</v>
      </c>
      <c r="F32" s="12">
        <v>373.5</v>
      </c>
      <c r="G32" s="72">
        <v>373.5</v>
      </c>
      <c r="H32" s="70">
        <f t="shared" si="0"/>
        <v>100</v>
      </c>
      <c r="I32" s="70">
        <f t="shared" si="1"/>
        <v>100</v>
      </c>
    </row>
    <row r="33" spans="1:9" s="3" customFormat="1" ht="63" x14ac:dyDescent="0.25">
      <c r="A33" s="124"/>
      <c r="B33" s="138"/>
      <c r="C33" s="14" t="s">
        <v>500</v>
      </c>
      <c r="D33" s="63" t="s">
        <v>273</v>
      </c>
      <c r="E33" s="15">
        <v>63550.59996</v>
      </c>
      <c r="F33" s="15">
        <v>65296.1</v>
      </c>
      <c r="G33" s="72">
        <v>62789.680489999999</v>
      </c>
      <c r="H33" s="70">
        <f t="shared" si="0"/>
        <v>98.802655725549499</v>
      </c>
      <c r="I33" s="70">
        <f t="shared" si="1"/>
        <v>96.161456028767418</v>
      </c>
    </row>
    <row r="34" spans="1:9" s="3" customFormat="1" ht="31.5" customHeight="1" x14ac:dyDescent="0.25">
      <c r="A34" s="123" t="s">
        <v>533</v>
      </c>
      <c r="B34" s="122" t="s">
        <v>532</v>
      </c>
      <c r="C34" s="14" t="s">
        <v>534</v>
      </c>
      <c r="D34" s="63" t="s">
        <v>80</v>
      </c>
      <c r="E34" s="69">
        <v>629</v>
      </c>
      <c r="F34" s="69">
        <v>843</v>
      </c>
      <c r="G34" s="69">
        <v>873</v>
      </c>
      <c r="H34" s="70">
        <f t="shared" si="0"/>
        <v>138.79173290937996</v>
      </c>
      <c r="I34" s="70">
        <f t="shared" si="1"/>
        <v>103.55871886120997</v>
      </c>
    </row>
    <row r="35" spans="1:9" s="3" customFormat="1" ht="63" x14ac:dyDescent="0.25">
      <c r="A35" s="124"/>
      <c r="B35" s="122"/>
      <c r="C35" s="14" t="s">
        <v>500</v>
      </c>
      <c r="D35" s="63" t="s">
        <v>273</v>
      </c>
      <c r="E35" s="15">
        <v>8140.8</v>
      </c>
      <c r="F35" s="15">
        <v>12610.44757</v>
      </c>
      <c r="G35" s="72">
        <v>12559.49728</v>
      </c>
      <c r="H35" s="70">
        <f t="shared" si="0"/>
        <v>154.27841588050313</v>
      </c>
      <c r="I35" s="70">
        <f t="shared" si="1"/>
        <v>99.595967631464475</v>
      </c>
    </row>
    <row r="36" spans="1:9" s="3" customFormat="1" x14ac:dyDescent="0.25">
      <c r="A36" s="61"/>
      <c r="B36" s="135" t="s">
        <v>314</v>
      </c>
      <c r="C36" s="136"/>
      <c r="D36" s="11" t="s">
        <v>273</v>
      </c>
      <c r="E36" s="15">
        <v>6706.6</v>
      </c>
      <c r="F36" s="15">
        <v>6706.6</v>
      </c>
      <c r="G36" s="72">
        <v>6657.1480000000001</v>
      </c>
      <c r="H36" s="70">
        <f t="shared" ref="H36" si="2">G36/E36*100</f>
        <v>99.262636805534839</v>
      </c>
      <c r="I36" s="70">
        <f t="shared" ref="I36" si="3">G36/F36*100</f>
        <v>99.262636805534839</v>
      </c>
    </row>
    <row r="37" spans="1:9" s="3" customFormat="1" x14ac:dyDescent="0.25">
      <c r="A37" s="23"/>
      <c r="B37" s="118" t="s">
        <v>9</v>
      </c>
      <c r="C37" s="119"/>
      <c r="D37" s="24" t="s">
        <v>273</v>
      </c>
      <c r="E37" s="48">
        <f>E7+E9+E11+E13+E15+E17+E19+E21+E23+E25+E27+E29+E31+E33+E35+E36</f>
        <v>398916.60095999995</v>
      </c>
      <c r="F37" s="48">
        <f t="shared" ref="F37:G37" si="4">F7+F9+F11+F13+F15+F17+F19+F21+F23+F25+F27+F29+F31+F33+F35+F36</f>
        <v>434077.35256999999</v>
      </c>
      <c r="G37" s="48">
        <f t="shared" si="4"/>
        <v>427399.24442</v>
      </c>
      <c r="H37" s="48">
        <f t="shared" ref="H37" si="5">G37/E37*100</f>
        <v>107.13999953660891</v>
      </c>
      <c r="I37" s="48">
        <f t="shared" ref="I37" si="6">G37/F37*100</f>
        <v>98.461539605680514</v>
      </c>
    </row>
    <row r="38" spans="1:9" s="3" customFormat="1" ht="30" customHeight="1" x14ac:dyDescent="0.25">
      <c r="A38" s="8" t="s">
        <v>11</v>
      </c>
      <c r="B38" s="130" t="s">
        <v>49</v>
      </c>
      <c r="C38" s="131"/>
      <c r="D38" s="131"/>
      <c r="E38" s="131"/>
      <c r="F38" s="131"/>
      <c r="G38" s="131"/>
      <c r="H38" s="131"/>
      <c r="I38" s="131"/>
    </row>
    <row r="39" spans="1:9" ht="31.5" x14ac:dyDescent="0.25">
      <c r="A39" s="110" t="s">
        <v>12</v>
      </c>
      <c r="B39" s="113" t="s">
        <v>501</v>
      </c>
      <c r="C39" s="10" t="s">
        <v>471</v>
      </c>
      <c r="D39" s="11" t="s">
        <v>222</v>
      </c>
      <c r="E39" s="11">
        <v>9</v>
      </c>
      <c r="F39" s="69">
        <v>5</v>
      </c>
      <c r="G39" s="69">
        <v>5</v>
      </c>
      <c r="H39" s="70">
        <f>G39/E39*100</f>
        <v>55.555555555555557</v>
      </c>
      <c r="I39" s="15">
        <f>G39/F39*100</f>
        <v>100</v>
      </c>
    </row>
    <row r="40" spans="1:9" ht="63" x14ac:dyDescent="0.25">
      <c r="A40" s="110"/>
      <c r="B40" s="113"/>
      <c r="C40" s="14" t="s">
        <v>500</v>
      </c>
      <c r="D40" s="11" t="s">
        <v>273</v>
      </c>
      <c r="E40" s="13">
        <v>11534.4</v>
      </c>
      <c r="F40" s="70">
        <v>7916</v>
      </c>
      <c r="G40" s="70">
        <v>7916</v>
      </c>
      <c r="H40" s="70">
        <f>G40/E40*100</f>
        <v>68.629490914135118</v>
      </c>
      <c r="I40" s="15">
        <f>G40/F40*100</f>
        <v>100</v>
      </c>
    </row>
    <row r="41" spans="1:9" x14ac:dyDescent="0.25">
      <c r="A41" s="23"/>
      <c r="B41" s="118" t="s">
        <v>9</v>
      </c>
      <c r="C41" s="119"/>
      <c r="D41" s="24" t="s">
        <v>273</v>
      </c>
      <c r="E41" s="48">
        <f>E40</f>
        <v>11534.4</v>
      </c>
      <c r="F41" s="48">
        <f>F40</f>
        <v>7916</v>
      </c>
      <c r="G41" s="48">
        <f t="shared" ref="G41:I41" si="7">G40</f>
        <v>7916</v>
      </c>
      <c r="H41" s="48">
        <f t="shared" si="7"/>
        <v>68.629490914135118</v>
      </c>
      <c r="I41" s="48">
        <f t="shared" si="7"/>
        <v>100</v>
      </c>
    </row>
    <row r="42" spans="1:9" s="4" customFormat="1" ht="31.5" customHeight="1" x14ac:dyDescent="0.25">
      <c r="A42" s="8" t="s">
        <v>14</v>
      </c>
      <c r="B42" s="130" t="s">
        <v>45</v>
      </c>
      <c r="C42" s="131"/>
      <c r="D42" s="131"/>
      <c r="E42" s="131"/>
      <c r="F42" s="131"/>
      <c r="G42" s="131"/>
      <c r="H42" s="131"/>
      <c r="I42" s="131"/>
    </row>
    <row r="43" spans="1:9" s="4" customFormat="1" x14ac:dyDescent="0.25">
      <c r="A43" s="110" t="s">
        <v>15</v>
      </c>
      <c r="B43" s="116" t="s">
        <v>609</v>
      </c>
      <c r="C43" s="10" t="s">
        <v>279</v>
      </c>
      <c r="D43" s="11" t="s">
        <v>80</v>
      </c>
      <c r="E43" s="53">
        <v>938443</v>
      </c>
      <c r="F43" s="53">
        <v>950205</v>
      </c>
      <c r="G43" s="53">
        <v>1185044</v>
      </c>
      <c r="H43" s="58">
        <f>G43/E43*100</f>
        <v>126.27767482947819</v>
      </c>
      <c r="I43" s="58">
        <f>G43/F43*100</f>
        <v>124.71456159460328</v>
      </c>
    </row>
    <row r="44" spans="1:9" s="4" customFormat="1" ht="63" x14ac:dyDescent="0.25">
      <c r="A44" s="110"/>
      <c r="B44" s="117"/>
      <c r="C44" s="14" t="s">
        <v>76</v>
      </c>
      <c r="D44" s="11" t="s">
        <v>273</v>
      </c>
      <c r="E44" s="13">
        <v>515219</v>
      </c>
      <c r="F44" s="13">
        <v>521673</v>
      </c>
      <c r="G44" s="13">
        <v>521673</v>
      </c>
      <c r="H44" s="58">
        <f t="shared" ref="H44:H45" si="8">G44/E44*100</f>
        <v>101.25267119419121</v>
      </c>
      <c r="I44" s="58">
        <f t="shared" ref="I44:I45" si="9">G44/F44*100</f>
        <v>100</v>
      </c>
    </row>
    <row r="45" spans="1:9" s="4" customFormat="1" x14ac:dyDescent="0.25">
      <c r="A45" s="23"/>
      <c r="B45" s="118" t="s">
        <v>9</v>
      </c>
      <c r="C45" s="119"/>
      <c r="D45" s="24" t="s">
        <v>273</v>
      </c>
      <c r="E45" s="25">
        <f>E44</f>
        <v>515219</v>
      </c>
      <c r="F45" s="25">
        <f>F44</f>
        <v>521673</v>
      </c>
      <c r="G45" s="25">
        <f t="shared" ref="G45" si="10">G44</f>
        <v>521673</v>
      </c>
      <c r="H45" s="25">
        <f t="shared" si="8"/>
        <v>101.25267119419121</v>
      </c>
      <c r="I45" s="25">
        <f t="shared" si="9"/>
        <v>100</v>
      </c>
    </row>
    <row r="46" spans="1:9" s="4" customFormat="1" ht="33" customHeight="1" x14ac:dyDescent="0.25">
      <c r="A46" s="8" t="s">
        <v>16</v>
      </c>
      <c r="B46" s="130" t="s">
        <v>10</v>
      </c>
      <c r="C46" s="131"/>
      <c r="D46" s="131"/>
      <c r="E46" s="131"/>
      <c r="F46" s="131"/>
      <c r="G46" s="131"/>
      <c r="H46" s="131"/>
      <c r="I46" s="131"/>
    </row>
    <row r="47" spans="1:9" s="5" customFormat="1" ht="30.75" customHeight="1" x14ac:dyDescent="0.25">
      <c r="A47" s="110" t="s">
        <v>17</v>
      </c>
      <c r="B47" s="116" t="s">
        <v>320</v>
      </c>
      <c r="C47" s="10" t="s">
        <v>607</v>
      </c>
      <c r="D47" s="11" t="s">
        <v>134</v>
      </c>
      <c r="E47" s="12">
        <v>21859</v>
      </c>
      <c r="F47" s="12">
        <v>24092</v>
      </c>
      <c r="G47" s="12">
        <v>26356</v>
      </c>
      <c r="H47" s="13">
        <f>G47/E47*100</f>
        <v>120.57276179148178</v>
      </c>
      <c r="I47" s="13">
        <f>G47/F47*100</f>
        <v>109.3973103104765</v>
      </c>
    </row>
    <row r="48" spans="1:9" s="5" customFormat="1" ht="63" x14ac:dyDescent="0.25">
      <c r="A48" s="110"/>
      <c r="B48" s="117"/>
      <c r="C48" s="14" t="s">
        <v>500</v>
      </c>
      <c r="D48" s="11" t="s">
        <v>273</v>
      </c>
      <c r="E48" s="15">
        <v>6913.6</v>
      </c>
      <c r="F48" s="15">
        <v>8389.1</v>
      </c>
      <c r="G48" s="15">
        <v>8389.1</v>
      </c>
      <c r="H48" s="13">
        <f t="shared" ref="H48:H62" si="11">G48/E48*100</f>
        <v>121.34199259430687</v>
      </c>
      <c r="I48" s="13">
        <f t="shared" ref="I48:I62" si="12">G48/F48*100</f>
        <v>100</v>
      </c>
    </row>
    <row r="49" spans="1:9" s="4" customFormat="1" ht="31.5" x14ac:dyDescent="0.25">
      <c r="A49" s="154" t="s">
        <v>18</v>
      </c>
      <c r="B49" s="113" t="s">
        <v>321</v>
      </c>
      <c r="C49" s="10" t="s">
        <v>7</v>
      </c>
      <c r="D49" s="11" t="s">
        <v>80</v>
      </c>
      <c r="E49" s="12">
        <v>23322</v>
      </c>
      <c r="F49" s="12">
        <v>23048</v>
      </c>
      <c r="G49" s="12">
        <v>23827</v>
      </c>
      <c r="H49" s="13">
        <f t="shared" si="11"/>
        <v>102.16533744961838</v>
      </c>
      <c r="I49" s="13">
        <f t="shared" si="12"/>
        <v>103.37990281152378</v>
      </c>
    </row>
    <row r="50" spans="1:9" s="4" customFormat="1" ht="63" x14ac:dyDescent="0.25">
      <c r="A50" s="154"/>
      <c r="B50" s="113"/>
      <c r="C50" s="14" t="s">
        <v>500</v>
      </c>
      <c r="D50" s="11" t="s">
        <v>273</v>
      </c>
      <c r="E50" s="15">
        <v>5976.5</v>
      </c>
      <c r="F50" s="15">
        <v>6460.6</v>
      </c>
      <c r="G50" s="15">
        <v>6460.6</v>
      </c>
      <c r="H50" s="13">
        <f t="shared" si="11"/>
        <v>108.10005856270392</v>
      </c>
      <c r="I50" s="13">
        <f t="shared" si="12"/>
        <v>100</v>
      </c>
    </row>
    <row r="51" spans="1:9" s="5" customFormat="1" ht="30.75" customHeight="1" x14ac:dyDescent="0.25">
      <c r="A51" s="154" t="s">
        <v>315</v>
      </c>
      <c r="B51" s="113" t="s">
        <v>322</v>
      </c>
      <c r="C51" s="10" t="s">
        <v>608</v>
      </c>
      <c r="D51" s="11" t="s">
        <v>80</v>
      </c>
      <c r="E51" s="12">
        <v>4631122</v>
      </c>
      <c r="F51" s="12">
        <v>3634946</v>
      </c>
      <c r="G51" s="12">
        <v>3704790</v>
      </c>
      <c r="H51" s="13">
        <f t="shared" si="11"/>
        <v>79.997676588956196</v>
      </c>
      <c r="I51" s="13">
        <f t="shared" si="12"/>
        <v>101.92145908082266</v>
      </c>
    </row>
    <row r="52" spans="1:9" s="5" customFormat="1" ht="63" x14ac:dyDescent="0.25">
      <c r="A52" s="154"/>
      <c r="B52" s="113"/>
      <c r="C52" s="14" t="s">
        <v>500</v>
      </c>
      <c r="D52" s="11" t="s">
        <v>273</v>
      </c>
      <c r="E52" s="15">
        <v>345515.2</v>
      </c>
      <c r="F52" s="15">
        <v>383211.4</v>
      </c>
      <c r="G52" s="15">
        <v>383211.4</v>
      </c>
      <c r="H52" s="13">
        <f t="shared" si="11"/>
        <v>110.91014230343556</v>
      </c>
      <c r="I52" s="13">
        <f t="shared" si="12"/>
        <v>100</v>
      </c>
    </row>
    <row r="53" spans="1:9" s="4" customFormat="1" ht="25.5" customHeight="1" x14ac:dyDescent="0.25">
      <c r="A53" s="154" t="s">
        <v>316</v>
      </c>
      <c r="B53" s="113" t="s">
        <v>527</v>
      </c>
      <c r="C53" s="10" t="s">
        <v>606</v>
      </c>
      <c r="D53" s="11" t="s">
        <v>134</v>
      </c>
      <c r="E53" s="12">
        <v>1493</v>
      </c>
      <c r="F53" s="12">
        <v>1180</v>
      </c>
      <c r="G53" s="12">
        <v>1218</v>
      </c>
      <c r="H53" s="13">
        <f t="shared" si="11"/>
        <v>81.580709979906231</v>
      </c>
      <c r="I53" s="13">
        <f t="shared" si="12"/>
        <v>103.22033898305085</v>
      </c>
    </row>
    <row r="54" spans="1:9" s="4" customFormat="1" ht="63" x14ac:dyDescent="0.25">
      <c r="A54" s="154"/>
      <c r="B54" s="113"/>
      <c r="C54" s="14" t="s">
        <v>500</v>
      </c>
      <c r="D54" s="11" t="s">
        <v>273</v>
      </c>
      <c r="E54" s="11">
        <v>52.4</v>
      </c>
      <c r="F54" s="15">
        <v>67.7</v>
      </c>
      <c r="G54" s="15">
        <v>67.7</v>
      </c>
      <c r="H54" s="13">
        <f t="shared" si="11"/>
        <v>129.19847328244276</v>
      </c>
      <c r="I54" s="13">
        <f t="shared" si="12"/>
        <v>100</v>
      </c>
    </row>
    <row r="55" spans="1:9" s="4" customFormat="1" ht="31.5" x14ac:dyDescent="0.25">
      <c r="A55" s="154" t="s">
        <v>317</v>
      </c>
      <c r="B55" s="113" t="s">
        <v>323</v>
      </c>
      <c r="C55" s="10" t="s">
        <v>7</v>
      </c>
      <c r="D55" s="11" t="s">
        <v>134</v>
      </c>
      <c r="E55" s="11">
        <v>152</v>
      </c>
      <c r="F55" s="12">
        <v>80</v>
      </c>
      <c r="G55" s="12">
        <v>85</v>
      </c>
      <c r="H55" s="13">
        <f t="shared" si="11"/>
        <v>55.921052631578952</v>
      </c>
      <c r="I55" s="13">
        <f t="shared" si="12"/>
        <v>106.25</v>
      </c>
    </row>
    <row r="56" spans="1:9" s="4" customFormat="1" ht="63" x14ac:dyDescent="0.25">
      <c r="A56" s="154"/>
      <c r="B56" s="113"/>
      <c r="C56" s="14" t="s">
        <v>500</v>
      </c>
      <c r="D56" s="11" t="s">
        <v>273</v>
      </c>
      <c r="E56" s="15">
        <v>142.9</v>
      </c>
      <c r="F56" s="15">
        <v>116.9</v>
      </c>
      <c r="G56" s="15">
        <v>116.9</v>
      </c>
      <c r="H56" s="13">
        <f t="shared" si="11"/>
        <v>81.805458362491251</v>
      </c>
      <c r="I56" s="13">
        <f t="shared" si="12"/>
        <v>100</v>
      </c>
    </row>
    <row r="57" spans="1:9" s="4" customFormat="1" ht="31.5" x14ac:dyDescent="0.25">
      <c r="A57" s="154" t="s">
        <v>318</v>
      </c>
      <c r="B57" s="113" t="s">
        <v>325</v>
      </c>
      <c r="C57" s="10" t="s">
        <v>7</v>
      </c>
      <c r="D57" s="11" t="s">
        <v>134</v>
      </c>
      <c r="E57" s="12">
        <v>5486587</v>
      </c>
      <c r="F57" s="12">
        <v>2010705</v>
      </c>
      <c r="G57" s="12">
        <v>2289340</v>
      </c>
      <c r="H57" s="13">
        <f t="shared" si="11"/>
        <v>41.726122268725533</v>
      </c>
      <c r="I57" s="13">
        <f t="shared" si="12"/>
        <v>113.85757731740857</v>
      </c>
    </row>
    <row r="58" spans="1:9" s="4" customFormat="1" ht="63" x14ac:dyDescent="0.25">
      <c r="A58" s="154"/>
      <c r="B58" s="113"/>
      <c r="C58" s="14" t="s">
        <v>500</v>
      </c>
      <c r="D58" s="11" t="s">
        <v>273</v>
      </c>
      <c r="E58" s="15">
        <v>31458.9</v>
      </c>
      <c r="F58" s="15">
        <v>21803.7</v>
      </c>
      <c r="G58" s="15">
        <v>21803.7</v>
      </c>
      <c r="H58" s="13">
        <f t="shared" si="11"/>
        <v>69.30852636296882</v>
      </c>
      <c r="I58" s="13">
        <f t="shared" si="12"/>
        <v>100</v>
      </c>
    </row>
    <row r="59" spans="1:9" s="4" customFormat="1" ht="31.5" x14ac:dyDescent="0.25">
      <c r="A59" s="154" t="s">
        <v>319</v>
      </c>
      <c r="B59" s="113" t="s">
        <v>324</v>
      </c>
      <c r="C59" s="10" t="s">
        <v>7</v>
      </c>
      <c r="D59" s="11" t="s">
        <v>326</v>
      </c>
      <c r="E59" s="12">
        <v>11260930</v>
      </c>
      <c r="F59" s="12">
        <v>19627634</v>
      </c>
      <c r="G59" s="12">
        <v>19627634</v>
      </c>
      <c r="H59" s="13">
        <f t="shared" si="11"/>
        <v>174.29851708517859</v>
      </c>
      <c r="I59" s="13">
        <f t="shared" si="12"/>
        <v>100</v>
      </c>
    </row>
    <row r="60" spans="1:9" s="4" customFormat="1" ht="63" x14ac:dyDescent="0.25">
      <c r="A60" s="154"/>
      <c r="B60" s="113"/>
      <c r="C60" s="14" t="s">
        <v>500</v>
      </c>
      <c r="D60" s="11" t="s">
        <v>273</v>
      </c>
      <c r="E60" s="15">
        <v>334.8</v>
      </c>
      <c r="F60" s="15">
        <v>955.1</v>
      </c>
      <c r="G60" s="15">
        <v>955.1</v>
      </c>
      <c r="H60" s="13">
        <f t="shared" si="11"/>
        <v>285.27479091995224</v>
      </c>
      <c r="I60" s="13">
        <f t="shared" si="12"/>
        <v>100</v>
      </c>
    </row>
    <row r="61" spans="1:9" s="4" customFormat="1" x14ac:dyDescent="0.25">
      <c r="A61" s="11"/>
      <c r="B61" s="135" t="s">
        <v>314</v>
      </c>
      <c r="C61" s="136"/>
      <c r="D61" s="11" t="s">
        <v>273</v>
      </c>
      <c r="E61" s="15">
        <v>2037</v>
      </c>
      <c r="F61" s="15">
        <v>2037</v>
      </c>
      <c r="G61" s="15">
        <v>2037</v>
      </c>
      <c r="H61" s="13">
        <f t="shared" si="11"/>
        <v>100</v>
      </c>
      <c r="I61" s="13">
        <f t="shared" si="12"/>
        <v>100</v>
      </c>
    </row>
    <row r="62" spans="1:9" s="4" customFormat="1" x14ac:dyDescent="0.25">
      <c r="A62" s="23"/>
      <c r="B62" s="118" t="s">
        <v>9</v>
      </c>
      <c r="C62" s="119"/>
      <c r="D62" s="24" t="s">
        <v>273</v>
      </c>
      <c r="E62" s="25">
        <f>E48+E50+E52+E54+E56+E58+E60+E61</f>
        <v>392431.30000000005</v>
      </c>
      <c r="F62" s="25">
        <f t="shared" ref="F62:G62" si="13">F48+F50+F52+F54+F56+F58+F60+F61</f>
        <v>423041.50000000006</v>
      </c>
      <c r="G62" s="25">
        <f t="shared" si="13"/>
        <v>423041.50000000006</v>
      </c>
      <c r="H62" s="25">
        <f t="shared" si="11"/>
        <v>107.80014234338597</v>
      </c>
      <c r="I62" s="25">
        <f t="shared" si="12"/>
        <v>100</v>
      </c>
    </row>
    <row r="63" spans="1:9" s="4" customFormat="1" ht="26.25" customHeight="1" x14ac:dyDescent="0.25">
      <c r="A63" s="8" t="s">
        <v>20</v>
      </c>
      <c r="B63" s="130" t="s">
        <v>13</v>
      </c>
      <c r="C63" s="131"/>
      <c r="D63" s="131"/>
      <c r="E63" s="131"/>
      <c r="F63" s="131"/>
      <c r="G63" s="131"/>
      <c r="H63" s="131"/>
      <c r="I63" s="131"/>
    </row>
    <row r="64" spans="1:9" s="4" customFormat="1" ht="15.75" customHeight="1" x14ac:dyDescent="0.25">
      <c r="A64" s="110" t="s">
        <v>22</v>
      </c>
      <c r="B64" s="116" t="s">
        <v>189</v>
      </c>
      <c r="C64" s="10" t="s">
        <v>454</v>
      </c>
      <c r="D64" s="89" t="s">
        <v>483</v>
      </c>
      <c r="E64" s="90">
        <v>5.9379999999999997</v>
      </c>
      <c r="F64" s="90">
        <v>5.9379999999999997</v>
      </c>
      <c r="G64" s="89">
        <v>5.9379999999999997</v>
      </c>
      <c r="H64" s="70">
        <f>G64/E64*100</f>
        <v>100</v>
      </c>
      <c r="I64" s="70">
        <f>G64/F64*100</f>
        <v>100</v>
      </c>
    </row>
    <row r="65" spans="1:9" s="4" customFormat="1" ht="63" x14ac:dyDescent="0.25">
      <c r="A65" s="110"/>
      <c r="B65" s="117"/>
      <c r="C65" s="26" t="s">
        <v>500</v>
      </c>
      <c r="D65" s="91" t="s">
        <v>273</v>
      </c>
      <c r="E65" s="13">
        <v>15777.1</v>
      </c>
      <c r="F65" s="13">
        <v>16135</v>
      </c>
      <c r="G65" s="92">
        <v>16135</v>
      </c>
      <c r="H65" s="70">
        <f t="shared" ref="H65:H92" si="14">G65/E65*100</f>
        <v>102.26847773038136</v>
      </c>
      <c r="I65" s="70">
        <f t="shared" ref="I65:I92" si="15">G65/F65*100</f>
        <v>100</v>
      </c>
    </row>
    <row r="66" spans="1:9" s="4" customFormat="1" ht="54" customHeight="1" x14ac:dyDescent="0.25">
      <c r="A66" s="111" t="s">
        <v>23</v>
      </c>
      <c r="B66" s="116" t="s">
        <v>376</v>
      </c>
      <c r="C66" s="10" t="s">
        <v>486</v>
      </c>
      <c r="D66" s="93" t="s">
        <v>483</v>
      </c>
      <c r="E66" s="55">
        <v>2.5</v>
      </c>
      <c r="F66" s="55">
        <v>2.5</v>
      </c>
      <c r="G66" s="93">
        <v>2.5</v>
      </c>
      <c r="H66" s="70">
        <f>G66/E66*100</f>
        <v>100</v>
      </c>
      <c r="I66" s="70">
        <f>G66/F66*100</f>
        <v>100</v>
      </c>
    </row>
    <row r="67" spans="1:9" s="4" customFormat="1" ht="63" x14ac:dyDescent="0.25">
      <c r="A67" s="112"/>
      <c r="B67" s="117"/>
      <c r="C67" s="26" t="s">
        <v>500</v>
      </c>
      <c r="D67" s="91" t="s">
        <v>273</v>
      </c>
      <c r="E67" s="13">
        <v>817.1</v>
      </c>
      <c r="F67" s="13">
        <v>859.5</v>
      </c>
      <c r="G67" s="92">
        <v>859.5</v>
      </c>
      <c r="H67" s="70">
        <f t="shared" ref="H67" si="16">G67/E67*100</f>
        <v>105.189083343532</v>
      </c>
      <c r="I67" s="70">
        <f t="shared" ref="I67" si="17">G67/F67*100</f>
        <v>100</v>
      </c>
    </row>
    <row r="68" spans="1:9" s="4" customFormat="1" ht="39.75" customHeight="1" x14ac:dyDescent="0.25">
      <c r="A68" s="111" t="s">
        <v>124</v>
      </c>
      <c r="B68" s="113" t="s">
        <v>444</v>
      </c>
      <c r="C68" s="10" t="s">
        <v>445</v>
      </c>
      <c r="D68" s="94" t="s">
        <v>134</v>
      </c>
      <c r="E68" s="94">
        <v>830</v>
      </c>
      <c r="F68" s="12">
        <v>830</v>
      </c>
      <c r="G68" s="12">
        <v>850</v>
      </c>
      <c r="H68" s="70">
        <f t="shared" si="14"/>
        <v>102.40963855421687</v>
      </c>
      <c r="I68" s="70">
        <f t="shared" si="15"/>
        <v>102.40963855421687</v>
      </c>
    </row>
    <row r="69" spans="1:9" s="4" customFormat="1" ht="63" x14ac:dyDescent="0.25">
      <c r="A69" s="112"/>
      <c r="B69" s="113"/>
      <c r="C69" s="26" t="s">
        <v>500</v>
      </c>
      <c r="D69" s="16" t="s">
        <v>273</v>
      </c>
      <c r="E69" s="13">
        <v>252.2</v>
      </c>
      <c r="F69" s="13">
        <v>248.2</v>
      </c>
      <c r="G69" s="13">
        <v>248.2</v>
      </c>
      <c r="H69" s="70">
        <f t="shared" si="14"/>
        <v>98.413957176843766</v>
      </c>
      <c r="I69" s="70">
        <f t="shared" si="15"/>
        <v>100</v>
      </c>
    </row>
    <row r="70" spans="1:9" s="4" customFormat="1" ht="31.5" x14ac:dyDescent="0.25">
      <c r="A70" s="110" t="s">
        <v>125</v>
      </c>
      <c r="B70" s="113" t="s">
        <v>444</v>
      </c>
      <c r="C70" s="10" t="s">
        <v>446</v>
      </c>
      <c r="D70" s="94" t="s">
        <v>134</v>
      </c>
      <c r="E70" s="94">
        <v>11</v>
      </c>
      <c r="F70" s="12">
        <v>11</v>
      </c>
      <c r="G70" s="12">
        <v>11</v>
      </c>
      <c r="H70" s="70">
        <f t="shared" si="14"/>
        <v>100</v>
      </c>
      <c r="I70" s="70">
        <f t="shared" si="15"/>
        <v>100</v>
      </c>
    </row>
    <row r="71" spans="1:9" s="4" customFormat="1" ht="63" x14ac:dyDescent="0.25">
      <c r="A71" s="110"/>
      <c r="B71" s="113"/>
      <c r="C71" s="26" t="s">
        <v>500</v>
      </c>
      <c r="D71" s="16" t="s">
        <v>273</v>
      </c>
      <c r="E71" s="13">
        <v>152</v>
      </c>
      <c r="F71" s="13">
        <v>145</v>
      </c>
      <c r="G71" s="13">
        <v>145</v>
      </c>
      <c r="H71" s="70">
        <f t="shared" si="14"/>
        <v>95.39473684210526</v>
      </c>
      <c r="I71" s="70">
        <f t="shared" si="15"/>
        <v>100</v>
      </c>
    </row>
    <row r="72" spans="1:9" s="4" customFormat="1" ht="63" x14ac:dyDescent="0.25">
      <c r="A72" s="110" t="s">
        <v>126</v>
      </c>
      <c r="B72" s="113" t="s">
        <v>444</v>
      </c>
      <c r="C72" s="10" t="s">
        <v>447</v>
      </c>
      <c r="D72" s="94" t="s">
        <v>134</v>
      </c>
      <c r="E72" s="94">
        <v>32</v>
      </c>
      <c r="F72" s="12">
        <v>32</v>
      </c>
      <c r="G72" s="12">
        <v>32</v>
      </c>
      <c r="H72" s="70">
        <f t="shared" si="14"/>
        <v>100</v>
      </c>
      <c r="I72" s="70">
        <f t="shared" si="15"/>
        <v>100</v>
      </c>
    </row>
    <row r="73" spans="1:9" s="4" customFormat="1" ht="63" x14ac:dyDescent="0.25">
      <c r="A73" s="110"/>
      <c r="B73" s="113"/>
      <c r="C73" s="26" t="s">
        <v>500</v>
      </c>
      <c r="D73" s="16" t="s">
        <v>273</v>
      </c>
      <c r="E73" s="13">
        <v>341</v>
      </c>
      <c r="F73" s="13">
        <v>338</v>
      </c>
      <c r="G73" s="13">
        <v>338</v>
      </c>
      <c r="H73" s="70">
        <f t="shared" si="14"/>
        <v>99.120234604105576</v>
      </c>
      <c r="I73" s="70">
        <f t="shared" si="15"/>
        <v>100</v>
      </c>
    </row>
    <row r="74" spans="1:9" s="4" customFormat="1" ht="63" x14ac:dyDescent="0.25">
      <c r="A74" s="110" t="s">
        <v>127</v>
      </c>
      <c r="B74" s="113" t="s">
        <v>444</v>
      </c>
      <c r="C74" s="10" t="s">
        <v>448</v>
      </c>
      <c r="D74" s="94" t="s">
        <v>134</v>
      </c>
      <c r="E74" s="94">
        <v>35</v>
      </c>
      <c r="F74" s="12">
        <v>35</v>
      </c>
      <c r="G74" s="12">
        <v>35</v>
      </c>
      <c r="H74" s="70">
        <f t="shared" si="14"/>
        <v>100</v>
      </c>
      <c r="I74" s="70">
        <f t="shared" si="15"/>
        <v>100</v>
      </c>
    </row>
    <row r="75" spans="1:9" s="4" customFormat="1" ht="63" x14ac:dyDescent="0.25">
      <c r="A75" s="110"/>
      <c r="B75" s="113"/>
      <c r="C75" s="26" t="s">
        <v>500</v>
      </c>
      <c r="D75" s="16" t="s">
        <v>273</v>
      </c>
      <c r="E75" s="13">
        <v>203</v>
      </c>
      <c r="F75" s="13">
        <v>183</v>
      </c>
      <c r="G75" s="13">
        <v>183</v>
      </c>
      <c r="H75" s="70">
        <f t="shared" si="14"/>
        <v>90.14778325123153</v>
      </c>
      <c r="I75" s="70">
        <f t="shared" si="15"/>
        <v>100</v>
      </c>
    </row>
    <row r="76" spans="1:9" s="4" customFormat="1" ht="63" x14ac:dyDescent="0.25">
      <c r="A76" s="110" t="s">
        <v>128</v>
      </c>
      <c r="B76" s="113" t="s">
        <v>444</v>
      </c>
      <c r="C76" s="10" t="s">
        <v>484</v>
      </c>
      <c r="D76" s="94" t="s">
        <v>134</v>
      </c>
      <c r="E76" s="12">
        <v>2000</v>
      </c>
      <c r="F76" s="12">
        <v>2000</v>
      </c>
      <c r="G76" s="12">
        <v>2000</v>
      </c>
      <c r="H76" s="70">
        <f t="shared" si="14"/>
        <v>100</v>
      </c>
      <c r="I76" s="70">
        <f t="shared" si="15"/>
        <v>100</v>
      </c>
    </row>
    <row r="77" spans="1:9" s="4" customFormat="1" ht="63" x14ac:dyDescent="0.25">
      <c r="A77" s="110"/>
      <c r="B77" s="113"/>
      <c r="C77" s="26" t="s">
        <v>500</v>
      </c>
      <c r="D77" s="16" t="s">
        <v>273</v>
      </c>
      <c r="E77" s="13">
        <v>3615</v>
      </c>
      <c r="F77" s="13">
        <v>3435</v>
      </c>
      <c r="G77" s="13">
        <v>3435</v>
      </c>
      <c r="H77" s="70">
        <f t="shared" si="14"/>
        <v>95.020746887966794</v>
      </c>
      <c r="I77" s="70">
        <f t="shared" si="15"/>
        <v>100</v>
      </c>
    </row>
    <row r="78" spans="1:9" s="4" customFormat="1" ht="32.25" customHeight="1" x14ac:dyDescent="0.25">
      <c r="A78" s="110" t="s">
        <v>129</v>
      </c>
      <c r="B78" s="113" t="s">
        <v>449</v>
      </c>
      <c r="C78" s="10" t="s">
        <v>450</v>
      </c>
      <c r="D78" s="16" t="s">
        <v>80</v>
      </c>
      <c r="E78" s="16">
        <v>50</v>
      </c>
      <c r="F78" s="12">
        <v>50</v>
      </c>
      <c r="G78" s="12">
        <v>50</v>
      </c>
      <c r="H78" s="70">
        <f t="shared" si="14"/>
        <v>100</v>
      </c>
      <c r="I78" s="70">
        <f t="shared" si="15"/>
        <v>100</v>
      </c>
    </row>
    <row r="79" spans="1:9" s="4" customFormat="1" ht="63" x14ac:dyDescent="0.25">
      <c r="A79" s="110"/>
      <c r="B79" s="113"/>
      <c r="C79" s="26" t="s">
        <v>500</v>
      </c>
      <c r="D79" s="16" t="s">
        <v>273</v>
      </c>
      <c r="E79" s="13">
        <v>372</v>
      </c>
      <c r="F79" s="13">
        <v>351</v>
      </c>
      <c r="G79" s="13">
        <v>351</v>
      </c>
      <c r="H79" s="70">
        <f t="shared" si="14"/>
        <v>94.354838709677423</v>
      </c>
      <c r="I79" s="70">
        <f t="shared" si="15"/>
        <v>100</v>
      </c>
    </row>
    <row r="80" spans="1:9" s="4" customFormat="1" ht="49.5" customHeight="1" x14ac:dyDescent="0.25">
      <c r="A80" s="110" t="s">
        <v>130</v>
      </c>
      <c r="B80" s="113" t="s">
        <v>449</v>
      </c>
      <c r="C80" s="10" t="s">
        <v>451</v>
      </c>
      <c r="D80" s="16" t="s">
        <v>80</v>
      </c>
      <c r="E80" s="16">
        <v>250</v>
      </c>
      <c r="F80" s="12">
        <v>250</v>
      </c>
      <c r="G80" s="12">
        <v>250</v>
      </c>
      <c r="H80" s="70">
        <f t="shared" si="14"/>
        <v>100</v>
      </c>
      <c r="I80" s="70">
        <f t="shared" si="15"/>
        <v>100</v>
      </c>
    </row>
    <row r="81" spans="1:24" s="4" customFormat="1" ht="63" x14ac:dyDescent="0.25">
      <c r="A81" s="110"/>
      <c r="B81" s="113"/>
      <c r="C81" s="26" t="s">
        <v>500</v>
      </c>
      <c r="D81" s="16" t="s">
        <v>273</v>
      </c>
      <c r="E81" s="13">
        <v>385.3</v>
      </c>
      <c r="F81" s="13">
        <v>349.3</v>
      </c>
      <c r="G81" s="13">
        <v>349.3</v>
      </c>
      <c r="H81" s="70">
        <f t="shared" si="14"/>
        <v>90.656631196470286</v>
      </c>
      <c r="I81" s="70">
        <f t="shared" si="15"/>
        <v>100</v>
      </c>
    </row>
    <row r="82" spans="1:24" s="4" customFormat="1" ht="63" x14ac:dyDescent="0.25">
      <c r="A82" s="110" t="s">
        <v>131</v>
      </c>
      <c r="B82" s="113" t="s">
        <v>377</v>
      </c>
      <c r="C82" s="10" t="s">
        <v>452</v>
      </c>
      <c r="D82" s="16" t="s">
        <v>80</v>
      </c>
      <c r="E82" s="12">
        <v>1300</v>
      </c>
      <c r="F82" s="12">
        <v>1300</v>
      </c>
      <c r="G82" s="12">
        <v>1300</v>
      </c>
      <c r="H82" s="70">
        <f t="shared" si="14"/>
        <v>100</v>
      </c>
      <c r="I82" s="70">
        <f t="shared" si="15"/>
        <v>100</v>
      </c>
    </row>
    <row r="83" spans="1:24" s="4" customFormat="1" ht="63" x14ac:dyDescent="0.25">
      <c r="A83" s="110"/>
      <c r="B83" s="113"/>
      <c r="C83" s="26" t="s">
        <v>500</v>
      </c>
      <c r="D83" s="16" t="s">
        <v>273</v>
      </c>
      <c r="E83" s="13">
        <v>1052</v>
      </c>
      <c r="F83" s="13">
        <v>964</v>
      </c>
      <c r="G83" s="13">
        <v>964</v>
      </c>
      <c r="H83" s="70">
        <f t="shared" si="14"/>
        <v>91.634980988593156</v>
      </c>
      <c r="I83" s="70">
        <f t="shared" si="15"/>
        <v>100</v>
      </c>
    </row>
    <row r="84" spans="1:24" s="4" customFormat="1" ht="128.25" customHeight="1" x14ac:dyDescent="0.25">
      <c r="A84" s="110" t="s">
        <v>455</v>
      </c>
      <c r="B84" s="113" t="s">
        <v>377</v>
      </c>
      <c r="C84" s="10" t="s">
        <v>528</v>
      </c>
      <c r="D84" s="16" t="s">
        <v>80</v>
      </c>
      <c r="E84" s="16">
        <v>3</v>
      </c>
      <c r="F84" s="12">
        <v>3</v>
      </c>
      <c r="G84" s="12">
        <v>3</v>
      </c>
      <c r="H84" s="70">
        <f t="shared" si="14"/>
        <v>100</v>
      </c>
      <c r="I84" s="70">
        <f t="shared" si="15"/>
        <v>100</v>
      </c>
    </row>
    <row r="85" spans="1:24" s="4" customFormat="1" ht="63" x14ac:dyDescent="0.25">
      <c r="A85" s="110"/>
      <c r="B85" s="113"/>
      <c r="C85" s="26" t="s">
        <v>500</v>
      </c>
      <c r="D85" s="16" t="s">
        <v>273</v>
      </c>
      <c r="E85" s="13">
        <v>1482</v>
      </c>
      <c r="F85" s="13">
        <v>1377</v>
      </c>
      <c r="G85" s="13">
        <v>1377</v>
      </c>
      <c r="H85" s="70">
        <f t="shared" si="14"/>
        <v>92.914979757085021</v>
      </c>
      <c r="I85" s="70">
        <f t="shared" si="15"/>
        <v>100</v>
      </c>
    </row>
    <row r="86" spans="1:24" s="4" customFormat="1" ht="167.25" customHeight="1" x14ac:dyDescent="0.25">
      <c r="A86" s="110" t="s">
        <v>456</v>
      </c>
      <c r="B86" s="113" t="s">
        <v>377</v>
      </c>
      <c r="C86" s="10" t="s">
        <v>453</v>
      </c>
      <c r="D86" s="12" t="s">
        <v>80</v>
      </c>
      <c r="E86" s="12">
        <v>96</v>
      </c>
      <c r="F86" s="12">
        <v>96</v>
      </c>
      <c r="G86" s="12">
        <v>96</v>
      </c>
      <c r="H86" s="70">
        <f t="shared" si="14"/>
        <v>100</v>
      </c>
      <c r="I86" s="70">
        <f t="shared" si="15"/>
        <v>100</v>
      </c>
    </row>
    <row r="87" spans="1:24" s="4" customFormat="1" ht="63" x14ac:dyDescent="0.25">
      <c r="A87" s="110"/>
      <c r="B87" s="113"/>
      <c r="C87" s="26" t="s">
        <v>500</v>
      </c>
      <c r="D87" s="16" t="s">
        <v>273</v>
      </c>
      <c r="E87" s="13">
        <v>551</v>
      </c>
      <c r="F87" s="13">
        <v>543</v>
      </c>
      <c r="G87" s="13">
        <v>543</v>
      </c>
      <c r="H87" s="70">
        <f t="shared" si="14"/>
        <v>98.548094373865709</v>
      </c>
      <c r="I87" s="70">
        <f t="shared" si="15"/>
        <v>100</v>
      </c>
    </row>
    <row r="88" spans="1:24" s="4" customFormat="1" ht="90.75" customHeight="1" x14ac:dyDescent="0.25">
      <c r="A88" s="111" t="s">
        <v>457</v>
      </c>
      <c r="B88" s="113" t="s">
        <v>377</v>
      </c>
      <c r="C88" s="10" t="s">
        <v>485</v>
      </c>
      <c r="D88" s="16" t="s">
        <v>80</v>
      </c>
      <c r="E88" s="16">
        <v>230</v>
      </c>
      <c r="F88" s="12">
        <v>230</v>
      </c>
      <c r="G88" s="12">
        <v>230</v>
      </c>
      <c r="H88" s="70">
        <f t="shared" si="14"/>
        <v>100</v>
      </c>
      <c r="I88" s="70">
        <f t="shared" si="15"/>
        <v>100</v>
      </c>
      <c r="L88" s="6"/>
    </row>
    <row r="89" spans="1:24" s="4" customFormat="1" ht="74.25" customHeight="1" x14ac:dyDescent="0.35">
      <c r="A89" s="112"/>
      <c r="B89" s="113"/>
      <c r="C89" s="26" t="s">
        <v>500</v>
      </c>
      <c r="D89" s="16" t="s">
        <v>273</v>
      </c>
      <c r="E89" s="13">
        <v>208</v>
      </c>
      <c r="F89" s="13">
        <v>129</v>
      </c>
      <c r="G89" s="13">
        <v>129</v>
      </c>
      <c r="H89" s="70">
        <f t="shared" si="14"/>
        <v>62.019230769230774</v>
      </c>
      <c r="I89" s="70">
        <f t="shared" si="15"/>
        <v>100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s="4" customFormat="1" ht="39.75" customHeight="1" x14ac:dyDescent="0.25">
      <c r="A90" s="111" t="s">
        <v>487</v>
      </c>
      <c r="B90" s="113" t="s">
        <v>379</v>
      </c>
      <c r="C90" s="26" t="s">
        <v>378</v>
      </c>
      <c r="D90" s="16" t="s">
        <v>80</v>
      </c>
      <c r="E90" s="16">
        <v>650</v>
      </c>
      <c r="F90" s="12">
        <v>650</v>
      </c>
      <c r="G90" s="12">
        <v>914</v>
      </c>
      <c r="H90" s="70">
        <f t="shared" si="14"/>
        <v>140.61538461538461</v>
      </c>
      <c r="I90" s="70">
        <f t="shared" si="15"/>
        <v>140.61538461538461</v>
      </c>
    </row>
    <row r="91" spans="1:24" s="4" customFormat="1" ht="63" x14ac:dyDescent="0.25">
      <c r="A91" s="112"/>
      <c r="B91" s="113"/>
      <c r="C91" s="26" t="s">
        <v>500</v>
      </c>
      <c r="D91" s="16" t="s">
        <v>273</v>
      </c>
      <c r="E91" s="13">
        <v>30082.7</v>
      </c>
      <c r="F91" s="13">
        <v>30638.2</v>
      </c>
      <c r="G91" s="13">
        <v>30638.2</v>
      </c>
      <c r="H91" s="70">
        <f t="shared" si="14"/>
        <v>101.84657627141181</v>
      </c>
      <c r="I91" s="70">
        <f t="shared" si="15"/>
        <v>100</v>
      </c>
    </row>
    <row r="92" spans="1:24" s="4" customFormat="1" x14ac:dyDescent="0.25">
      <c r="A92" s="23"/>
      <c r="B92" s="118" t="s">
        <v>9</v>
      </c>
      <c r="C92" s="119"/>
      <c r="D92" s="24" t="s">
        <v>273</v>
      </c>
      <c r="E92" s="48">
        <f>E65+E67+E69+E71+E73+E75+E77+E79+E81+E83+E85+E87+E89+E91</f>
        <v>55290.400000000001</v>
      </c>
      <c r="F92" s="48">
        <f>F65+F67+F69+F71+F73+F75+F77+F79+F81+F83+F85+F87+F89+F91</f>
        <v>55695.199999999997</v>
      </c>
      <c r="G92" s="48">
        <f>G65+G67+G69+G71+G73+G75+G77+G79+G81+G83+G85+G87+G89+G91</f>
        <v>55695.199999999997</v>
      </c>
      <c r="H92" s="48">
        <f t="shared" si="14"/>
        <v>100.73213433073371</v>
      </c>
      <c r="I92" s="48">
        <f t="shared" si="15"/>
        <v>100</v>
      </c>
    </row>
    <row r="93" spans="1:24" s="4" customFormat="1" ht="30" customHeight="1" x14ac:dyDescent="0.25">
      <c r="A93" s="8" t="s">
        <v>24</v>
      </c>
      <c r="B93" s="130" t="s">
        <v>351</v>
      </c>
      <c r="C93" s="131"/>
      <c r="D93" s="131"/>
      <c r="E93" s="131"/>
      <c r="F93" s="131"/>
      <c r="G93" s="131"/>
      <c r="H93" s="131"/>
      <c r="I93" s="131"/>
    </row>
    <row r="94" spans="1:24" s="4" customFormat="1" ht="30" customHeight="1" x14ac:dyDescent="0.25">
      <c r="A94" s="110" t="s">
        <v>25</v>
      </c>
      <c r="B94" s="116" t="s">
        <v>540</v>
      </c>
      <c r="C94" s="10" t="s">
        <v>480</v>
      </c>
      <c r="D94" s="11" t="s">
        <v>134</v>
      </c>
      <c r="E94" s="11">
        <v>10</v>
      </c>
      <c r="F94" s="12">
        <v>35</v>
      </c>
      <c r="G94" s="12">
        <v>35</v>
      </c>
      <c r="H94" s="13">
        <f>G94/E94*100</f>
        <v>350</v>
      </c>
      <c r="I94" s="13">
        <f>G94/F94*100</f>
        <v>100</v>
      </c>
    </row>
    <row r="95" spans="1:24" s="4" customFormat="1" ht="69" customHeight="1" x14ac:dyDescent="0.25">
      <c r="A95" s="110"/>
      <c r="B95" s="117"/>
      <c r="C95" s="14" t="s">
        <v>500</v>
      </c>
      <c r="D95" s="11" t="s">
        <v>273</v>
      </c>
      <c r="E95" s="13">
        <v>1256.2</v>
      </c>
      <c r="F95" s="15">
        <v>1256.3</v>
      </c>
      <c r="G95" s="15">
        <v>1256.3</v>
      </c>
      <c r="H95" s="13">
        <f t="shared" ref="H95:H121" si="18">G95/E95*100</f>
        <v>100.00796051584142</v>
      </c>
      <c r="I95" s="13">
        <f t="shared" ref="I95:I121" si="19">G95/F95*100</f>
        <v>100</v>
      </c>
    </row>
    <row r="96" spans="1:24" s="4" customFormat="1" ht="40.5" customHeight="1" x14ac:dyDescent="0.25">
      <c r="A96" s="154" t="s">
        <v>26</v>
      </c>
      <c r="B96" s="116" t="s">
        <v>541</v>
      </c>
      <c r="C96" s="10" t="s">
        <v>571</v>
      </c>
      <c r="D96" s="17" t="s">
        <v>134</v>
      </c>
      <c r="E96" s="17">
        <v>10</v>
      </c>
      <c r="F96" s="12">
        <v>26</v>
      </c>
      <c r="G96" s="12">
        <v>26</v>
      </c>
      <c r="H96" s="13">
        <f t="shared" si="18"/>
        <v>260</v>
      </c>
      <c r="I96" s="13">
        <f t="shared" si="19"/>
        <v>100</v>
      </c>
    </row>
    <row r="97" spans="1:9" s="4" customFormat="1" ht="69" customHeight="1" x14ac:dyDescent="0.25">
      <c r="A97" s="154"/>
      <c r="B97" s="117"/>
      <c r="C97" s="14" t="s">
        <v>500</v>
      </c>
      <c r="D97" s="11" t="s">
        <v>273</v>
      </c>
      <c r="E97" s="15">
        <v>1256.2</v>
      </c>
      <c r="F97" s="15">
        <v>1256.3</v>
      </c>
      <c r="G97" s="15">
        <v>1256.3</v>
      </c>
      <c r="H97" s="13">
        <f t="shared" si="18"/>
        <v>100.00796051584142</v>
      </c>
      <c r="I97" s="13">
        <f t="shared" si="19"/>
        <v>100</v>
      </c>
    </row>
    <row r="98" spans="1:9" s="4" customFormat="1" ht="35.25" customHeight="1" x14ac:dyDescent="0.25">
      <c r="A98" s="154" t="s">
        <v>352</v>
      </c>
      <c r="B98" s="116" t="s">
        <v>573</v>
      </c>
      <c r="C98" s="10" t="s">
        <v>480</v>
      </c>
      <c r="D98" s="11" t="s">
        <v>134</v>
      </c>
      <c r="E98" s="12">
        <v>60</v>
      </c>
      <c r="F98" s="12">
        <v>48</v>
      </c>
      <c r="G98" s="12">
        <v>48</v>
      </c>
      <c r="H98" s="13">
        <f t="shared" si="18"/>
        <v>80</v>
      </c>
      <c r="I98" s="13">
        <f t="shared" si="19"/>
        <v>100</v>
      </c>
    </row>
    <row r="99" spans="1:9" s="4" customFormat="1" ht="75.75" customHeight="1" x14ac:dyDescent="0.25">
      <c r="A99" s="154"/>
      <c r="B99" s="117"/>
      <c r="C99" s="14" t="s">
        <v>500</v>
      </c>
      <c r="D99" s="11" t="s">
        <v>273</v>
      </c>
      <c r="E99" s="15">
        <v>1259.4000000000001</v>
      </c>
      <c r="F99" s="15">
        <v>1259.3</v>
      </c>
      <c r="G99" s="15">
        <v>1259.3</v>
      </c>
      <c r="H99" s="13">
        <f t="shared" si="18"/>
        <v>99.992059710973464</v>
      </c>
      <c r="I99" s="13">
        <f t="shared" si="19"/>
        <v>100</v>
      </c>
    </row>
    <row r="100" spans="1:9" s="4" customFormat="1" ht="32.25" customHeight="1" x14ac:dyDescent="0.25">
      <c r="A100" s="154" t="s">
        <v>353</v>
      </c>
      <c r="B100" s="116" t="s">
        <v>572</v>
      </c>
      <c r="C100" s="14" t="s">
        <v>480</v>
      </c>
      <c r="D100" s="11" t="s">
        <v>134</v>
      </c>
      <c r="E100" s="11">
        <v>40</v>
      </c>
      <c r="F100" s="12">
        <v>183</v>
      </c>
      <c r="G100" s="12">
        <v>183</v>
      </c>
      <c r="H100" s="13">
        <f t="shared" si="18"/>
        <v>457.5</v>
      </c>
      <c r="I100" s="13">
        <f t="shared" si="19"/>
        <v>100</v>
      </c>
    </row>
    <row r="101" spans="1:9" s="4" customFormat="1" ht="63" x14ac:dyDescent="0.25">
      <c r="A101" s="154"/>
      <c r="B101" s="117"/>
      <c r="C101" s="14" t="s">
        <v>500</v>
      </c>
      <c r="D101" s="11" t="s">
        <v>273</v>
      </c>
      <c r="E101" s="15">
        <v>1256.3</v>
      </c>
      <c r="F101" s="15">
        <v>1256.8</v>
      </c>
      <c r="G101" s="15">
        <v>1256.8</v>
      </c>
      <c r="H101" s="13">
        <f t="shared" si="18"/>
        <v>100.03979941096873</v>
      </c>
      <c r="I101" s="13">
        <f t="shared" si="19"/>
        <v>100</v>
      </c>
    </row>
    <row r="102" spans="1:9" s="4" customFormat="1" ht="42.75" customHeight="1" x14ac:dyDescent="0.25">
      <c r="A102" s="110" t="s">
        <v>437</v>
      </c>
      <c r="B102" s="116" t="s">
        <v>570</v>
      </c>
      <c r="C102" s="10" t="s">
        <v>481</v>
      </c>
      <c r="D102" s="12" t="s">
        <v>134</v>
      </c>
      <c r="E102" s="12">
        <v>100</v>
      </c>
      <c r="F102" s="12">
        <v>225</v>
      </c>
      <c r="G102" s="12">
        <v>225</v>
      </c>
      <c r="H102" s="13">
        <f t="shared" si="18"/>
        <v>225</v>
      </c>
      <c r="I102" s="13">
        <f t="shared" si="19"/>
        <v>100</v>
      </c>
    </row>
    <row r="103" spans="1:9" s="4" customFormat="1" ht="84" customHeight="1" x14ac:dyDescent="0.25">
      <c r="A103" s="110"/>
      <c r="B103" s="117"/>
      <c r="C103" s="14" t="s">
        <v>500</v>
      </c>
      <c r="D103" s="11" t="s">
        <v>273</v>
      </c>
      <c r="E103" s="15">
        <v>1253.0999999999999</v>
      </c>
      <c r="F103" s="15">
        <v>1253.5</v>
      </c>
      <c r="G103" s="15">
        <v>1253.5</v>
      </c>
      <c r="H103" s="13">
        <f t="shared" si="18"/>
        <v>100.03192083632592</v>
      </c>
      <c r="I103" s="13">
        <f t="shared" si="19"/>
        <v>100</v>
      </c>
    </row>
    <row r="104" spans="1:9" s="4" customFormat="1" ht="39.75" customHeight="1" x14ac:dyDescent="0.25">
      <c r="A104" s="110" t="s">
        <v>438</v>
      </c>
      <c r="B104" s="116" t="s">
        <v>542</v>
      </c>
      <c r="C104" s="10" t="s">
        <v>569</v>
      </c>
      <c r="D104" s="12" t="s">
        <v>222</v>
      </c>
      <c r="E104" s="12">
        <v>1300</v>
      </c>
      <c r="F104" s="12">
        <v>1020</v>
      </c>
      <c r="G104" s="12">
        <v>1020</v>
      </c>
      <c r="H104" s="13">
        <f t="shared" si="18"/>
        <v>78.461538461538467</v>
      </c>
      <c r="I104" s="13">
        <f t="shared" si="19"/>
        <v>100</v>
      </c>
    </row>
    <row r="105" spans="1:9" s="4" customFormat="1" ht="78.75" customHeight="1" x14ac:dyDescent="0.25">
      <c r="A105" s="110"/>
      <c r="B105" s="117"/>
      <c r="C105" s="14" t="s">
        <v>500</v>
      </c>
      <c r="D105" s="11" t="s">
        <v>273</v>
      </c>
      <c r="E105" s="15">
        <v>3415.2</v>
      </c>
      <c r="F105" s="15">
        <v>3413.5</v>
      </c>
      <c r="G105" s="15">
        <v>3413.5</v>
      </c>
      <c r="H105" s="13">
        <f t="shared" si="18"/>
        <v>99.950222534551429</v>
      </c>
      <c r="I105" s="13">
        <f t="shared" si="19"/>
        <v>100</v>
      </c>
    </row>
    <row r="106" spans="1:9" s="5" customFormat="1" ht="37.5" customHeight="1" x14ac:dyDescent="0.25">
      <c r="A106" s="110" t="s">
        <v>439</v>
      </c>
      <c r="B106" s="116" t="s">
        <v>543</v>
      </c>
      <c r="C106" s="10" t="s">
        <v>568</v>
      </c>
      <c r="D106" s="12" t="s">
        <v>222</v>
      </c>
      <c r="E106" s="12">
        <v>1112</v>
      </c>
      <c r="F106" s="12">
        <v>4070</v>
      </c>
      <c r="G106" s="12">
        <v>4070</v>
      </c>
      <c r="H106" s="13">
        <f t="shared" si="18"/>
        <v>366.00719424460431</v>
      </c>
      <c r="I106" s="13">
        <f t="shared" si="19"/>
        <v>100</v>
      </c>
    </row>
    <row r="107" spans="1:9" s="5" customFormat="1" ht="78.75" customHeight="1" x14ac:dyDescent="0.25">
      <c r="A107" s="110"/>
      <c r="B107" s="117"/>
      <c r="C107" s="14" t="s">
        <v>500</v>
      </c>
      <c r="D107" s="11" t="s">
        <v>273</v>
      </c>
      <c r="E107" s="15">
        <v>2741.8</v>
      </c>
      <c r="F107" s="15">
        <v>3379.7</v>
      </c>
      <c r="G107" s="15">
        <v>3379.7</v>
      </c>
      <c r="H107" s="13">
        <f t="shared" si="18"/>
        <v>123.26573783645777</v>
      </c>
      <c r="I107" s="13">
        <f t="shared" si="19"/>
        <v>100</v>
      </c>
    </row>
    <row r="108" spans="1:9" s="4" customFormat="1" ht="54" customHeight="1" x14ac:dyDescent="0.25">
      <c r="A108" s="154" t="s">
        <v>440</v>
      </c>
      <c r="B108" s="116" t="s">
        <v>544</v>
      </c>
      <c r="C108" s="14" t="s">
        <v>479</v>
      </c>
      <c r="D108" s="12" t="s">
        <v>222</v>
      </c>
      <c r="E108" s="12">
        <v>2928753</v>
      </c>
      <c r="F108" s="12">
        <v>2873187</v>
      </c>
      <c r="G108" s="12">
        <v>2873187</v>
      </c>
      <c r="H108" s="13">
        <f t="shared" si="18"/>
        <v>98.102742020238637</v>
      </c>
      <c r="I108" s="13">
        <f t="shared" si="19"/>
        <v>100</v>
      </c>
    </row>
    <row r="109" spans="1:9" s="4" customFormat="1" ht="118.5" customHeight="1" x14ac:dyDescent="0.25">
      <c r="A109" s="154"/>
      <c r="B109" s="117"/>
      <c r="C109" s="14" t="s">
        <v>500</v>
      </c>
      <c r="D109" s="11" t="s">
        <v>273</v>
      </c>
      <c r="E109" s="15">
        <v>17799.099999999999</v>
      </c>
      <c r="F109" s="15">
        <v>16231.5</v>
      </c>
      <c r="G109" s="15">
        <v>16231.5</v>
      </c>
      <c r="H109" s="13">
        <f t="shared" si="18"/>
        <v>91.192813119764494</v>
      </c>
      <c r="I109" s="13">
        <f t="shared" si="19"/>
        <v>100</v>
      </c>
    </row>
    <row r="110" spans="1:9" s="4" customFormat="1" ht="33.75" customHeight="1" x14ac:dyDescent="0.25">
      <c r="A110" s="154" t="s">
        <v>441</v>
      </c>
      <c r="B110" s="116" t="s">
        <v>545</v>
      </c>
      <c r="C110" s="14" t="s">
        <v>477</v>
      </c>
      <c r="D110" s="17" t="s">
        <v>80</v>
      </c>
      <c r="E110" s="18">
        <v>5</v>
      </c>
      <c r="F110" s="18">
        <v>5</v>
      </c>
      <c r="G110" s="19">
        <v>5</v>
      </c>
      <c r="H110" s="13">
        <f t="shared" si="18"/>
        <v>100</v>
      </c>
      <c r="I110" s="13">
        <f t="shared" si="19"/>
        <v>100</v>
      </c>
    </row>
    <row r="111" spans="1:9" s="4" customFormat="1" ht="78.75" customHeight="1" x14ac:dyDescent="0.25">
      <c r="A111" s="154"/>
      <c r="B111" s="117"/>
      <c r="C111" s="14" t="s">
        <v>500</v>
      </c>
      <c r="D111" s="11" t="s">
        <v>273</v>
      </c>
      <c r="E111" s="20">
        <v>589.1</v>
      </c>
      <c r="F111" s="20">
        <v>589.1</v>
      </c>
      <c r="G111" s="21">
        <v>589.1</v>
      </c>
      <c r="H111" s="13">
        <f t="shared" si="18"/>
        <v>100</v>
      </c>
      <c r="I111" s="13">
        <f t="shared" si="19"/>
        <v>100</v>
      </c>
    </row>
    <row r="112" spans="1:9" s="4" customFormat="1" ht="50.25" customHeight="1" x14ac:dyDescent="0.25">
      <c r="A112" s="154" t="s">
        <v>442</v>
      </c>
      <c r="B112" s="116" t="s">
        <v>546</v>
      </c>
      <c r="C112" s="14" t="s">
        <v>478</v>
      </c>
      <c r="D112" s="17" t="s">
        <v>80</v>
      </c>
      <c r="E112" s="12">
        <v>879489</v>
      </c>
      <c r="F112" s="12">
        <v>890569</v>
      </c>
      <c r="G112" s="12">
        <v>890569</v>
      </c>
      <c r="H112" s="13">
        <f t="shared" si="18"/>
        <v>101.25982246509054</v>
      </c>
      <c r="I112" s="13">
        <f t="shared" si="19"/>
        <v>100</v>
      </c>
    </row>
    <row r="113" spans="1:9" s="4" customFormat="1" ht="78.75" customHeight="1" x14ac:dyDescent="0.25">
      <c r="A113" s="154"/>
      <c r="B113" s="117"/>
      <c r="C113" s="14" t="s">
        <v>500</v>
      </c>
      <c r="D113" s="11" t="s">
        <v>273</v>
      </c>
      <c r="E113" s="20">
        <v>4428.3</v>
      </c>
      <c r="F113" s="20">
        <v>4054.7</v>
      </c>
      <c r="G113" s="20">
        <v>4054.7</v>
      </c>
      <c r="H113" s="13">
        <f t="shared" si="18"/>
        <v>91.563353882979911</v>
      </c>
      <c r="I113" s="13">
        <f t="shared" si="19"/>
        <v>100</v>
      </c>
    </row>
    <row r="114" spans="1:9" s="4" customFormat="1" ht="57" customHeight="1" x14ac:dyDescent="0.25">
      <c r="A114" s="111">
        <v>45236</v>
      </c>
      <c r="B114" s="116" t="s">
        <v>547</v>
      </c>
      <c r="C114" s="14" t="s">
        <v>478</v>
      </c>
      <c r="D114" s="17" t="s">
        <v>80</v>
      </c>
      <c r="E114" s="18">
        <v>380000</v>
      </c>
      <c r="F114" s="18">
        <v>848080</v>
      </c>
      <c r="G114" s="18">
        <v>848080</v>
      </c>
      <c r="H114" s="13">
        <f t="shared" si="18"/>
        <v>223.17894736842106</v>
      </c>
      <c r="I114" s="13">
        <f t="shared" si="19"/>
        <v>100</v>
      </c>
    </row>
    <row r="115" spans="1:9" s="4" customFormat="1" ht="78.75" customHeight="1" x14ac:dyDescent="0.25">
      <c r="A115" s="115"/>
      <c r="B115" s="117"/>
      <c r="C115" s="14" t="s">
        <v>500</v>
      </c>
      <c r="D115" s="11" t="s">
        <v>273</v>
      </c>
      <c r="E115" s="20">
        <v>2446.6</v>
      </c>
      <c r="F115" s="20">
        <v>3906</v>
      </c>
      <c r="G115" s="21">
        <v>3906</v>
      </c>
      <c r="H115" s="13">
        <f t="shared" si="18"/>
        <v>159.65012670644978</v>
      </c>
      <c r="I115" s="13">
        <f t="shared" si="19"/>
        <v>100</v>
      </c>
    </row>
    <row r="116" spans="1:9" s="4" customFormat="1" ht="70.5" customHeight="1" x14ac:dyDescent="0.25">
      <c r="A116" s="114" t="s">
        <v>443</v>
      </c>
      <c r="B116" s="116" t="s">
        <v>548</v>
      </c>
      <c r="C116" s="22" t="s">
        <v>566</v>
      </c>
      <c r="D116" s="17" t="s">
        <v>80</v>
      </c>
      <c r="E116" s="18">
        <v>30424</v>
      </c>
      <c r="F116" s="18">
        <v>62411</v>
      </c>
      <c r="G116" s="18">
        <v>62411</v>
      </c>
      <c r="H116" s="13">
        <f t="shared" si="18"/>
        <v>205.13739153300028</v>
      </c>
      <c r="I116" s="13">
        <f t="shared" si="19"/>
        <v>100</v>
      </c>
    </row>
    <row r="117" spans="1:9" s="4" customFormat="1" ht="78.75" customHeight="1" x14ac:dyDescent="0.25">
      <c r="A117" s="115"/>
      <c r="B117" s="117"/>
      <c r="C117" s="14" t="s">
        <v>500</v>
      </c>
      <c r="D117" s="11" t="s">
        <v>273</v>
      </c>
      <c r="E117" s="20">
        <v>6495.1</v>
      </c>
      <c r="F117" s="20">
        <v>14125.8</v>
      </c>
      <c r="G117" s="20">
        <v>14125.8</v>
      </c>
      <c r="H117" s="13">
        <f t="shared" si="18"/>
        <v>217.48394943880771</v>
      </c>
      <c r="I117" s="13">
        <f t="shared" si="19"/>
        <v>100</v>
      </c>
    </row>
    <row r="118" spans="1:9" s="5" customFormat="1" ht="47.25" x14ac:dyDescent="0.25">
      <c r="A118" s="114"/>
      <c r="B118" s="116" t="s">
        <v>567</v>
      </c>
      <c r="C118" s="14" t="s">
        <v>476</v>
      </c>
      <c r="D118" s="11" t="s">
        <v>134</v>
      </c>
      <c r="E118" s="11">
        <v>10</v>
      </c>
      <c r="F118" s="12">
        <v>10</v>
      </c>
      <c r="G118" s="12">
        <v>10</v>
      </c>
      <c r="H118" s="13">
        <f t="shared" si="18"/>
        <v>100</v>
      </c>
      <c r="I118" s="13">
        <f t="shared" si="19"/>
        <v>100</v>
      </c>
    </row>
    <row r="119" spans="1:9" s="5" customFormat="1" ht="63" x14ac:dyDescent="0.25">
      <c r="A119" s="115"/>
      <c r="B119" s="117"/>
      <c r="C119" s="14" t="s">
        <v>500</v>
      </c>
      <c r="D119" s="11" t="s">
        <v>273</v>
      </c>
      <c r="E119" s="11">
        <v>197.9</v>
      </c>
      <c r="F119" s="15">
        <v>197.9</v>
      </c>
      <c r="G119" s="15">
        <v>197.9</v>
      </c>
      <c r="H119" s="13">
        <f t="shared" si="18"/>
        <v>100</v>
      </c>
      <c r="I119" s="13">
        <f t="shared" si="19"/>
        <v>100</v>
      </c>
    </row>
    <row r="120" spans="1:9" s="4" customFormat="1" ht="25.5" customHeight="1" x14ac:dyDescent="0.25">
      <c r="A120" s="11"/>
      <c r="B120" s="135" t="s">
        <v>314</v>
      </c>
      <c r="C120" s="136"/>
      <c r="D120" s="11" t="s">
        <v>273</v>
      </c>
      <c r="E120" s="11">
        <v>54.9</v>
      </c>
      <c r="F120" s="15">
        <v>54.9</v>
      </c>
      <c r="G120" s="15">
        <v>54.9</v>
      </c>
      <c r="H120" s="13">
        <f t="shared" si="18"/>
        <v>100</v>
      </c>
      <c r="I120" s="13">
        <f t="shared" si="19"/>
        <v>100</v>
      </c>
    </row>
    <row r="121" spans="1:9" s="4" customFormat="1" x14ac:dyDescent="0.25">
      <c r="A121" s="23"/>
      <c r="B121" s="118" t="s">
        <v>9</v>
      </c>
      <c r="C121" s="119"/>
      <c r="D121" s="24" t="s">
        <v>273</v>
      </c>
      <c r="E121" s="25">
        <f>E95+E97+E99+E101+E103+E105+E107+E109+E111+E113+E115+E117+E119+E120</f>
        <v>44449.2</v>
      </c>
      <c r="F121" s="25">
        <f t="shared" ref="F121:G121" si="20">F95+F97+F99+F101+F103+F105+F107+F109+F111+F113+F115+F117+F119+F120</f>
        <v>52235.3</v>
      </c>
      <c r="G121" s="25">
        <f t="shared" si="20"/>
        <v>52235.3</v>
      </c>
      <c r="H121" s="25">
        <f t="shared" si="18"/>
        <v>117.51685069697544</v>
      </c>
      <c r="I121" s="25">
        <f t="shared" si="19"/>
        <v>100</v>
      </c>
    </row>
    <row r="122" spans="1:9" s="4" customFormat="1" ht="30.75" customHeight="1" x14ac:dyDescent="0.25">
      <c r="A122" s="8" t="s">
        <v>27</v>
      </c>
      <c r="B122" s="130" t="s">
        <v>19</v>
      </c>
      <c r="C122" s="131"/>
      <c r="D122" s="131"/>
      <c r="E122" s="131"/>
      <c r="F122" s="131"/>
      <c r="G122" s="131"/>
      <c r="H122" s="131"/>
      <c r="I122" s="131"/>
    </row>
    <row r="123" spans="1:9" s="4" customFormat="1" ht="31.5" x14ac:dyDescent="0.25">
      <c r="A123" s="111" t="s">
        <v>28</v>
      </c>
      <c r="B123" s="145" t="s">
        <v>391</v>
      </c>
      <c r="C123" s="22" t="s">
        <v>482</v>
      </c>
      <c r="D123" s="42" t="s">
        <v>170</v>
      </c>
      <c r="E123" s="18" t="s">
        <v>298</v>
      </c>
      <c r="F123" s="18">
        <v>672225</v>
      </c>
      <c r="G123" s="18">
        <v>672225</v>
      </c>
      <c r="H123" s="73"/>
      <c r="I123" s="73">
        <f t="shared" ref="I123:I178" si="21">G123/F123*100</f>
        <v>100</v>
      </c>
    </row>
    <row r="124" spans="1:9" s="4" customFormat="1" ht="63" x14ac:dyDescent="0.25">
      <c r="A124" s="112"/>
      <c r="B124" s="145"/>
      <c r="C124" s="30" t="s">
        <v>500</v>
      </c>
      <c r="D124" s="42" t="s">
        <v>273</v>
      </c>
      <c r="E124" s="74">
        <v>0</v>
      </c>
      <c r="F124" s="74">
        <v>12012.66</v>
      </c>
      <c r="G124" s="74">
        <v>12012.66</v>
      </c>
      <c r="H124" s="80"/>
      <c r="I124" s="80">
        <f t="shared" si="21"/>
        <v>100</v>
      </c>
    </row>
    <row r="125" spans="1:9" s="4" customFormat="1" ht="85.5" customHeight="1" x14ac:dyDescent="0.25">
      <c r="A125" s="111" t="s">
        <v>29</v>
      </c>
      <c r="B125" s="145" t="s">
        <v>391</v>
      </c>
      <c r="C125" s="10" t="s">
        <v>169</v>
      </c>
      <c r="D125" s="11" t="s">
        <v>170</v>
      </c>
      <c r="E125" s="74" t="s">
        <v>298</v>
      </c>
      <c r="F125" s="74">
        <v>366572</v>
      </c>
      <c r="G125" s="74">
        <v>366572</v>
      </c>
      <c r="H125" s="80"/>
      <c r="I125" s="80">
        <f t="shared" si="21"/>
        <v>100</v>
      </c>
    </row>
    <row r="126" spans="1:9" s="4" customFormat="1" ht="63" x14ac:dyDescent="0.25">
      <c r="A126" s="112"/>
      <c r="B126" s="145"/>
      <c r="C126" s="30" t="s">
        <v>500</v>
      </c>
      <c r="D126" s="11" t="s">
        <v>273</v>
      </c>
      <c r="E126" s="74">
        <v>0</v>
      </c>
      <c r="F126" s="74">
        <v>10134.9</v>
      </c>
      <c r="G126" s="74">
        <v>10134.9</v>
      </c>
      <c r="H126" s="80"/>
      <c r="I126" s="80">
        <f t="shared" si="21"/>
        <v>100</v>
      </c>
    </row>
    <row r="127" spans="1:9" s="4" customFormat="1" ht="31.5" x14ac:dyDescent="0.25">
      <c r="A127" s="111" t="s">
        <v>150</v>
      </c>
      <c r="B127" s="145" t="s">
        <v>391</v>
      </c>
      <c r="C127" s="22" t="s">
        <v>167</v>
      </c>
      <c r="D127" s="42" t="s">
        <v>166</v>
      </c>
      <c r="E127" s="74">
        <v>1</v>
      </c>
      <c r="F127" s="74">
        <v>2819.5</v>
      </c>
      <c r="G127" s="74">
        <v>2819.5</v>
      </c>
      <c r="H127" s="80">
        <f t="shared" ref="H127:H178" si="22">G127/E127*100</f>
        <v>281950</v>
      </c>
      <c r="I127" s="80">
        <f t="shared" si="21"/>
        <v>100</v>
      </c>
    </row>
    <row r="128" spans="1:9" s="4" customFormat="1" ht="63" x14ac:dyDescent="0.25">
      <c r="A128" s="112"/>
      <c r="B128" s="145"/>
      <c r="C128" s="30" t="s">
        <v>500</v>
      </c>
      <c r="D128" s="42" t="s">
        <v>273</v>
      </c>
      <c r="E128" s="74">
        <v>5</v>
      </c>
      <c r="F128" s="74">
        <v>2386.63</v>
      </c>
      <c r="G128" s="74">
        <v>2386.63</v>
      </c>
      <c r="H128" s="80">
        <f t="shared" si="22"/>
        <v>47732.600000000006</v>
      </c>
      <c r="I128" s="80">
        <f t="shared" si="21"/>
        <v>100</v>
      </c>
    </row>
    <row r="129" spans="1:9" s="4" customFormat="1" ht="47.25" x14ac:dyDescent="0.25">
      <c r="A129" s="110" t="s">
        <v>151</v>
      </c>
      <c r="B129" s="145" t="s">
        <v>391</v>
      </c>
      <c r="C129" s="22" t="s">
        <v>168</v>
      </c>
      <c r="D129" s="42" t="s">
        <v>166</v>
      </c>
      <c r="E129" s="74">
        <v>150</v>
      </c>
      <c r="F129" s="21">
        <v>19244.599999999999</v>
      </c>
      <c r="G129" s="21">
        <v>19244.599999999999</v>
      </c>
      <c r="H129" s="73">
        <f t="shared" si="22"/>
        <v>12829.733333333332</v>
      </c>
      <c r="I129" s="73">
        <f t="shared" si="21"/>
        <v>100</v>
      </c>
    </row>
    <row r="130" spans="1:9" s="4" customFormat="1" ht="63" x14ac:dyDescent="0.25">
      <c r="A130" s="110"/>
      <c r="B130" s="145"/>
      <c r="C130" s="30" t="s">
        <v>500</v>
      </c>
      <c r="D130" s="42" t="s">
        <v>273</v>
      </c>
      <c r="E130" s="74">
        <v>727.8</v>
      </c>
      <c r="F130" s="21">
        <v>11370.8</v>
      </c>
      <c r="G130" s="21">
        <v>11370.8</v>
      </c>
      <c r="H130" s="73">
        <f t="shared" si="22"/>
        <v>1562.3522945864249</v>
      </c>
      <c r="I130" s="73">
        <f t="shared" si="21"/>
        <v>100</v>
      </c>
    </row>
    <row r="131" spans="1:9" s="4" customFormat="1" ht="56.25" customHeight="1" x14ac:dyDescent="0.25">
      <c r="A131" s="110" t="s">
        <v>152</v>
      </c>
      <c r="B131" s="145" t="s">
        <v>391</v>
      </c>
      <c r="C131" s="22" t="s">
        <v>392</v>
      </c>
      <c r="D131" s="42" t="s">
        <v>134</v>
      </c>
      <c r="E131" s="66" t="s">
        <v>298</v>
      </c>
      <c r="F131" s="66">
        <v>71</v>
      </c>
      <c r="G131" s="66">
        <v>71</v>
      </c>
      <c r="H131" s="80"/>
      <c r="I131" s="80">
        <f t="shared" si="21"/>
        <v>100</v>
      </c>
    </row>
    <row r="132" spans="1:9" s="4" customFormat="1" ht="63" x14ac:dyDescent="0.25">
      <c r="A132" s="110"/>
      <c r="B132" s="145"/>
      <c r="C132" s="30" t="s">
        <v>500</v>
      </c>
      <c r="D132" s="42" t="s">
        <v>273</v>
      </c>
      <c r="E132" s="63">
        <v>0</v>
      </c>
      <c r="F132" s="105">
        <v>403.28</v>
      </c>
      <c r="G132" s="105">
        <v>403.28</v>
      </c>
      <c r="H132" s="80"/>
      <c r="I132" s="80">
        <f t="shared" si="21"/>
        <v>100</v>
      </c>
    </row>
    <row r="133" spans="1:9" s="4" customFormat="1" ht="63" x14ac:dyDescent="0.25">
      <c r="A133" s="110" t="s">
        <v>153</v>
      </c>
      <c r="B133" s="145" t="s">
        <v>391</v>
      </c>
      <c r="C133" s="22" t="s">
        <v>393</v>
      </c>
      <c r="D133" s="42" t="s">
        <v>134</v>
      </c>
      <c r="E133" s="66">
        <v>50</v>
      </c>
      <c r="F133" s="66">
        <v>268</v>
      </c>
      <c r="G133" s="66">
        <v>268</v>
      </c>
      <c r="H133" s="80">
        <f t="shared" si="22"/>
        <v>536</v>
      </c>
      <c r="I133" s="80">
        <f t="shared" si="21"/>
        <v>100</v>
      </c>
    </row>
    <row r="134" spans="1:9" s="4" customFormat="1" ht="63" x14ac:dyDescent="0.25">
      <c r="A134" s="110"/>
      <c r="B134" s="145"/>
      <c r="C134" s="30" t="s">
        <v>500</v>
      </c>
      <c r="D134" s="42" t="s">
        <v>273</v>
      </c>
      <c r="E134" s="70">
        <v>631.70000000000005</v>
      </c>
      <c r="F134" s="59">
        <v>1113.48</v>
      </c>
      <c r="G134" s="59">
        <v>1113.48</v>
      </c>
      <c r="H134" s="80">
        <f t="shared" si="22"/>
        <v>176.26721545037199</v>
      </c>
      <c r="I134" s="80">
        <f t="shared" si="21"/>
        <v>100</v>
      </c>
    </row>
    <row r="135" spans="1:9" s="4" customFormat="1" ht="31.5" x14ac:dyDescent="0.25">
      <c r="A135" s="110" t="s">
        <v>154</v>
      </c>
      <c r="B135" s="145" t="s">
        <v>391</v>
      </c>
      <c r="C135" s="22" t="s">
        <v>459</v>
      </c>
      <c r="D135" s="42" t="s">
        <v>134</v>
      </c>
      <c r="E135" s="42" t="s">
        <v>298</v>
      </c>
      <c r="F135" s="19">
        <v>135</v>
      </c>
      <c r="G135" s="18">
        <v>135</v>
      </c>
      <c r="H135" s="73"/>
      <c r="I135" s="73">
        <f t="shared" si="21"/>
        <v>100</v>
      </c>
    </row>
    <row r="136" spans="1:9" s="4" customFormat="1" ht="63" x14ac:dyDescent="0.25">
      <c r="A136" s="110"/>
      <c r="B136" s="145"/>
      <c r="C136" s="30" t="s">
        <v>500</v>
      </c>
      <c r="D136" s="42" t="s">
        <v>273</v>
      </c>
      <c r="E136" s="74">
        <v>0</v>
      </c>
      <c r="F136" s="21">
        <v>720.23</v>
      </c>
      <c r="G136" s="75">
        <v>720.23</v>
      </c>
      <c r="H136" s="73"/>
      <c r="I136" s="73">
        <f t="shared" si="21"/>
        <v>100</v>
      </c>
    </row>
    <row r="137" spans="1:9" s="4" customFormat="1" ht="63" x14ac:dyDescent="0.25">
      <c r="A137" s="110" t="s">
        <v>155</v>
      </c>
      <c r="B137" s="145" t="s">
        <v>391</v>
      </c>
      <c r="C137" s="22" t="s">
        <v>394</v>
      </c>
      <c r="D137" s="42" t="s">
        <v>134</v>
      </c>
      <c r="E137" s="63">
        <v>10</v>
      </c>
      <c r="F137" s="18">
        <v>131</v>
      </c>
      <c r="G137" s="18">
        <v>131</v>
      </c>
      <c r="H137" s="73">
        <f t="shared" si="22"/>
        <v>1310</v>
      </c>
      <c r="I137" s="73">
        <f t="shared" si="21"/>
        <v>100</v>
      </c>
    </row>
    <row r="138" spans="1:9" s="4" customFormat="1" ht="63" x14ac:dyDescent="0.25">
      <c r="A138" s="110"/>
      <c r="B138" s="145"/>
      <c r="C138" s="30" t="s">
        <v>500</v>
      </c>
      <c r="D138" s="42" t="s">
        <v>273</v>
      </c>
      <c r="E138" s="105">
        <v>126.3</v>
      </c>
      <c r="F138" s="75">
        <v>310.21999999999997</v>
      </c>
      <c r="G138" s="75">
        <v>310.21999999999997</v>
      </c>
      <c r="H138" s="73">
        <f t="shared" si="22"/>
        <v>245.62153602533647</v>
      </c>
      <c r="I138" s="73">
        <f t="shared" si="21"/>
        <v>100</v>
      </c>
    </row>
    <row r="139" spans="1:9" s="4" customFormat="1" ht="47.25" x14ac:dyDescent="0.25">
      <c r="A139" s="110" t="s">
        <v>156</v>
      </c>
      <c r="B139" s="145" t="s">
        <v>391</v>
      </c>
      <c r="C139" s="30" t="s">
        <v>395</v>
      </c>
      <c r="D139" s="42" t="s">
        <v>166</v>
      </c>
      <c r="E139" s="42" t="s">
        <v>298</v>
      </c>
      <c r="F139" s="21">
        <v>279.5</v>
      </c>
      <c r="G139" s="21">
        <v>279.5</v>
      </c>
      <c r="H139" s="73"/>
      <c r="I139" s="73">
        <f t="shared" si="21"/>
        <v>100</v>
      </c>
    </row>
    <row r="140" spans="1:9" s="4" customFormat="1" ht="63" x14ac:dyDescent="0.25">
      <c r="A140" s="110"/>
      <c r="B140" s="145"/>
      <c r="C140" s="30" t="s">
        <v>500</v>
      </c>
      <c r="D140" s="42" t="s">
        <v>278</v>
      </c>
      <c r="E140" s="74">
        <v>0</v>
      </c>
      <c r="F140" s="21">
        <v>1593.15</v>
      </c>
      <c r="G140" s="21">
        <v>1593.15</v>
      </c>
      <c r="H140" s="73"/>
      <c r="I140" s="73">
        <f t="shared" si="21"/>
        <v>100</v>
      </c>
    </row>
    <row r="141" spans="1:9" s="4" customFormat="1" x14ac:dyDescent="0.25">
      <c r="A141" s="110" t="s">
        <v>157</v>
      </c>
      <c r="B141" s="145" t="s">
        <v>391</v>
      </c>
      <c r="C141" s="30" t="s">
        <v>458</v>
      </c>
      <c r="D141" s="42" t="s">
        <v>166</v>
      </c>
      <c r="E141" s="42" t="s">
        <v>298</v>
      </c>
      <c r="F141" s="19">
        <v>82.1</v>
      </c>
      <c r="G141" s="21">
        <v>82.1</v>
      </c>
      <c r="H141" s="73"/>
      <c r="I141" s="73">
        <f t="shared" si="21"/>
        <v>100</v>
      </c>
    </row>
    <row r="142" spans="1:9" s="4" customFormat="1" ht="63" x14ac:dyDescent="0.25">
      <c r="A142" s="110"/>
      <c r="B142" s="145"/>
      <c r="C142" s="30" t="s">
        <v>500</v>
      </c>
      <c r="D142" s="42" t="s">
        <v>278</v>
      </c>
      <c r="E142" s="74">
        <v>0</v>
      </c>
      <c r="F142" s="21">
        <v>5339.05</v>
      </c>
      <c r="G142" s="21">
        <v>5339.05</v>
      </c>
      <c r="H142" s="73"/>
      <c r="I142" s="73">
        <f t="shared" si="21"/>
        <v>100</v>
      </c>
    </row>
    <row r="143" spans="1:9" s="4" customFormat="1" ht="15.75" customHeight="1" x14ac:dyDescent="0.25">
      <c r="A143" s="111" t="s">
        <v>158</v>
      </c>
      <c r="B143" s="145" t="s">
        <v>391</v>
      </c>
      <c r="C143" s="76" t="s">
        <v>187</v>
      </c>
      <c r="D143" s="42" t="s">
        <v>170</v>
      </c>
      <c r="E143" s="21" t="s">
        <v>298</v>
      </c>
      <c r="F143" s="21">
        <v>13.8</v>
      </c>
      <c r="G143" s="21">
        <v>13.8</v>
      </c>
      <c r="H143" s="73"/>
      <c r="I143" s="73">
        <f t="shared" si="21"/>
        <v>100</v>
      </c>
    </row>
    <row r="144" spans="1:9" s="4" customFormat="1" ht="63" x14ac:dyDescent="0.25">
      <c r="A144" s="112"/>
      <c r="B144" s="145"/>
      <c r="C144" s="30" t="s">
        <v>500</v>
      </c>
      <c r="D144" s="42" t="s">
        <v>273</v>
      </c>
      <c r="E144" s="74">
        <v>0</v>
      </c>
      <c r="F144" s="21">
        <v>152.53</v>
      </c>
      <c r="G144" s="21">
        <v>152.53</v>
      </c>
      <c r="H144" s="73"/>
      <c r="I144" s="73">
        <f t="shared" si="21"/>
        <v>100</v>
      </c>
    </row>
    <row r="145" spans="1:9" s="4" customFormat="1" x14ac:dyDescent="0.25">
      <c r="A145" s="111" t="s">
        <v>159</v>
      </c>
      <c r="B145" s="145" t="s">
        <v>391</v>
      </c>
      <c r="C145" s="77" t="s">
        <v>396</v>
      </c>
      <c r="D145" s="42" t="s">
        <v>166</v>
      </c>
      <c r="E145" s="42" t="s">
        <v>298</v>
      </c>
      <c r="F145" s="75">
        <v>134.19999999999999</v>
      </c>
      <c r="G145" s="75">
        <v>134.19999999999999</v>
      </c>
      <c r="H145" s="73"/>
      <c r="I145" s="73">
        <f t="shared" si="21"/>
        <v>100</v>
      </c>
    </row>
    <row r="146" spans="1:9" s="4" customFormat="1" ht="63" x14ac:dyDescent="0.25">
      <c r="A146" s="112"/>
      <c r="B146" s="145"/>
      <c r="C146" s="30" t="s">
        <v>500</v>
      </c>
      <c r="D146" s="42" t="s">
        <v>278</v>
      </c>
      <c r="E146" s="74">
        <v>0</v>
      </c>
      <c r="F146" s="21">
        <v>2643.6</v>
      </c>
      <c r="G146" s="21">
        <v>2643.6</v>
      </c>
      <c r="H146" s="73"/>
      <c r="I146" s="73">
        <f t="shared" si="21"/>
        <v>100</v>
      </c>
    </row>
    <row r="147" spans="1:9" s="4" customFormat="1" ht="47.25" x14ac:dyDescent="0.25">
      <c r="A147" s="111" t="s">
        <v>160</v>
      </c>
      <c r="B147" s="122" t="s">
        <v>391</v>
      </c>
      <c r="C147" s="30" t="s">
        <v>603</v>
      </c>
      <c r="D147" s="42" t="s">
        <v>170</v>
      </c>
      <c r="E147" s="74" t="s">
        <v>298</v>
      </c>
      <c r="F147" s="21">
        <v>605336</v>
      </c>
      <c r="G147" s="21">
        <v>605336</v>
      </c>
      <c r="H147" s="73"/>
      <c r="I147" s="73">
        <f t="shared" si="21"/>
        <v>100</v>
      </c>
    </row>
    <row r="148" spans="1:9" s="4" customFormat="1" ht="63" x14ac:dyDescent="0.25">
      <c r="A148" s="112"/>
      <c r="B148" s="122"/>
      <c r="C148" s="30" t="s">
        <v>500</v>
      </c>
      <c r="D148" s="42" t="s">
        <v>278</v>
      </c>
      <c r="E148" s="74">
        <v>0</v>
      </c>
      <c r="F148" s="21">
        <v>2854.4</v>
      </c>
      <c r="G148" s="21">
        <v>2854.4</v>
      </c>
      <c r="H148" s="73"/>
      <c r="I148" s="73">
        <f t="shared" si="21"/>
        <v>100</v>
      </c>
    </row>
    <row r="149" spans="1:9" s="4" customFormat="1" ht="63" x14ac:dyDescent="0.25">
      <c r="A149" s="111" t="s">
        <v>161</v>
      </c>
      <c r="B149" s="122" t="s">
        <v>391</v>
      </c>
      <c r="C149" s="30" t="s">
        <v>604</v>
      </c>
      <c r="D149" s="42" t="s">
        <v>170</v>
      </c>
      <c r="E149" s="74" t="s">
        <v>298</v>
      </c>
      <c r="F149" s="21">
        <v>672225</v>
      </c>
      <c r="G149" s="21">
        <v>672225</v>
      </c>
      <c r="H149" s="73"/>
      <c r="I149" s="73">
        <f t="shared" si="21"/>
        <v>100</v>
      </c>
    </row>
    <row r="150" spans="1:9" s="4" customFormat="1" ht="63" x14ac:dyDescent="0.25">
      <c r="A150" s="112"/>
      <c r="B150" s="122"/>
      <c r="C150" s="30" t="s">
        <v>500</v>
      </c>
      <c r="D150" s="42" t="s">
        <v>278</v>
      </c>
      <c r="E150" s="74">
        <v>0</v>
      </c>
      <c r="F150" s="21">
        <v>1582.4</v>
      </c>
      <c r="G150" s="21">
        <v>1582.4</v>
      </c>
      <c r="H150" s="73"/>
      <c r="I150" s="73">
        <f t="shared" si="21"/>
        <v>100</v>
      </c>
    </row>
    <row r="151" spans="1:9" s="4" customFormat="1" x14ac:dyDescent="0.25">
      <c r="A151" s="110" t="s">
        <v>162</v>
      </c>
      <c r="B151" s="145" t="s">
        <v>397</v>
      </c>
      <c r="C151" s="76" t="s">
        <v>605</v>
      </c>
      <c r="D151" s="42" t="s">
        <v>170</v>
      </c>
      <c r="E151" s="74" t="s">
        <v>298</v>
      </c>
      <c r="F151" s="74">
        <v>3.4</v>
      </c>
      <c r="G151" s="74">
        <v>3.4</v>
      </c>
      <c r="H151" s="80"/>
      <c r="I151" s="80">
        <f t="shared" si="21"/>
        <v>100</v>
      </c>
    </row>
    <row r="152" spans="1:9" s="4" customFormat="1" ht="63" x14ac:dyDescent="0.25">
      <c r="A152" s="110"/>
      <c r="B152" s="145"/>
      <c r="C152" s="30" t="s">
        <v>500</v>
      </c>
      <c r="D152" s="42" t="s">
        <v>273</v>
      </c>
      <c r="E152" s="74">
        <v>0</v>
      </c>
      <c r="F152" s="74">
        <v>83.4</v>
      </c>
      <c r="G152" s="74">
        <v>83.4</v>
      </c>
      <c r="H152" s="80"/>
      <c r="I152" s="80">
        <f t="shared" si="21"/>
        <v>100</v>
      </c>
    </row>
    <row r="153" spans="1:9" s="4" customFormat="1" ht="31.5" x14ac:dyDescent="0.25">
      <c r="A153" s="110" t="s">
        <v>163</v>
      </c>
      <c r="B153" s="145" t="s">
        <v>397</v>
      </c>
      <c r="C153" s="76" t="s">
        <v>398</v>
      </c>
      <c r="D153" s="42" t="s">
        <v>170</v>
      </c>
      <c r="E153" s="74" t="s">
        <v>298</v>
      </c>
      <c r="F153" s="74">
        <v>999.3</v>
      </c>
      <c r="G153" s="74">
        <v>999.3</v>
      </c>
      <c r="H153" s="80"/>
      <c r="I153" s="80">
        <f t="shared" si="21"/>
        <v>100</v>
      </c>
    </row>
    <row r="154" spans="1:9" s="4" customFormat="1" ht="63" x14ac:dyDescent="0.25">
      <c r="A154" s="110"/>
      <c r="B154" s="145"/>
      <c r="C154" s="30" t="s">
        <v>500</v>
      </c>
      <c r="D154" s="42" t="s">
        <v>273</v>
      </c>
      <c r="E154" s="74">
        <v>0</v>
      </c>
      <c r="F154" s="74">
        <v>2777.95</v>
      </c>
      <c r="G154" s="74">
        <v>2777.95</v>
      </c>
      <c r="H154" s="80"/>
      <c r="I154" s="80">
        <f t="shared" si="21"/>
        <v>100</v>
      </c>
    </row>
    <row r="155" spans="1:9" s="4" customFormat="1" x14ac:dyDescent="0.25">
      <c r="A155" s="110" t="s">
        <v>164</v>
      </c>
      <c r="B155" s="145" t="s">
        <v>397</v>
      </c>
      <c r="C155" s="30" t="s">
        <v>557</v>
      </c>
      <c r="D155" s="42" t="s">
        <v>300</v>
      </c>
      <c r="E155" s="78" t="s">
        <v>298</v>
      </c>
      <c r="F155" s="78">
        <v>20</v>
      </c>
      <c r="G155" s="78">
        <v>20</v>
      </c>
      <c r="H155" s="73"/>
      <c r="I155" s="73">
        <f t="shared" si="21"/>
        <v>100</v>
      </c>
    </row>
    <row r="156" spans="1:9" s="4" customFormat="1" ht="63" x14ac:dyDescent="0.25">
      <c r="A156" s="110"/>
      <c r="B156" s="145"/>
      <c r="C156" s="30" t="s">
        <v>500</v>
      </c>
      <c r="D156" s="42" t="s">
        <v>273</v>
      </c>
      <c r="E156" s="78">
        <v>0</v>
      </c>
      <c r="F156" s="78">
        <v>91.2</v>
      </c>
      <c r="G156" s="78">
        <v>91.2</v>
      </c>
      <c r="H156" s="73"/>
      <c r="I156" s="73">
        <f t="shared" si="21"/>
        <v>100</v>
      </c>
    </row>
    <row r="157" spans="1:9" s="4" customFormat="1" ht="31.5" x14ac:dyDescent="0.25">
      <c r="B157" s="145" t="s">
        <v>397</v>
      </c>
      <c r="C157" s="76" t="s">
        <v>556</v>
      </c>
      <c r="D157" s="42" t="s">
        <v>170</v>
      </c>
      <c r="E157" s="20">
        <v>2018</v>
      </c>
      <c r="F157" s="21">
        <v>2018</v>
      </c>
      <c r="G157" s="21">
        <v>2018</v>
      </c>
      <c r="H157" s="73">
        <f t="shared" si="22"/>
        <v>100</v>
      </c>
      <c r="I157" s="73">
        <f t="shared" si="21"/>
        <v>100</v>
      </c>
    </row>
    <row r="158" spans="1:9" s="4" customFormat="1" ht="63" x14ac:dyDescent="0.25">
      <c r="B158" s="145"/>
      <c r="C158" s="30" t="s">
        <v>500</v>
      </c>
      <c r="D158" s="42" t="s">
        <v>273</v>
      </c>
      <c r="E158" s="20">
        <v>2065.8000000000002</v>
      </c>
      <c r="F158" s="21">
        <v>2077</v>
      </c>
      <c r="G158" s="21">
        <v>2077</v>
      </c>
      <c r="H158" s="73">
        <f t="shared" si="22"/>
        <v>100.54216284248231</v>
      </c>
      <c r="I158" s="73">
        <f t="shared" si="21"/>
        <v>100</v>
      </c>
    </row>
    <row r="159" spans="1:9" s="4" customFormat="1" x14ac:dyDescent="0.25">
      <c r="B159" s="145" t="s">
        <v>397</v>
      </c>
      <c r="C159" s="76" t="s">
        <v>460</v>
      </c>
      <c r="D159" s="42" t="s">
        <v>170</v>
      </c>
      <c r="E159" s="74" t="s">
        <v>298</v>
      </c>
      <c r="F159" s="21">
        <v>17</v>
      </c>
      <c r="G159" s="21">
        <v>17</v>
      </c>
      <c r="H159" s="73"/>
      <c r="I159" s="73">
        <f t="shared" si="21"/>
        <v>100</v>
      </c>
    </row>
    <row r="160" spans="1:9" s="4" customFormat="1" ht="63" x14ac:dyDescent="0.25">
      <c r="B160" s="145"/>
      <c r="C160" s="30" t="s">
        <v>500</v>
      </c>
      <c r="D160" s="42" t="s">
        <v>273</v>
      </c>
      <c r="E160" s="74">
        <v>0</v>
      </c>
      <c r="F160" s="21">
        <v>738.25</v>
      </c>
      <c r="G160" s="21">
        <v>738.25</v>
      </c>
      <c r="H160" s="73"/>
      <c r="I160" s="73">
        <f t="shared" si="21"/>
        <v>100</v>
      </c>
    </row>
    <row r="161" spans="1:9" s="4" customFormat="1" x14ac:dyDescent="0.25">
      <c r="A161" s="110" t="s">
        <v>165</v>
      </c>
      <c r="B161" s="145" t="s">
        <v>399</v>
      </c>
      <c r="C161" s="76" t="s">
        <v>175</v>
      </c>
      <c r="D161" s="17" t="s">
        <v>170</v>
      </c>
      <c r="E161" s="21">
        <v>691</v>
      </c>
      <c r="F161" s="21">
        <v>691</v>
      </c>
      <c r="G161" s="21">
        <v>691</v>
      </c>
      <c r="H161" s="73">
        <f t="shared" si="22"/>
        <v>100</v>
      </c>
      <c r="I161" s="73">
        <f t="shared" si="21"/>
        <v>100</v>
      </c>
    </row>
    <row r="162" spans="1:9" s="4" customFormat="1" ht="63" x14ac:dyDescent="0.25">
      <c r="A162" s="110"/>
      <c r="B162" s="145"/>
      <c r="C162" s="30" t="s">
        <v>500</v>
      </c>
      <c r="D162" s="42" t="s">
        <v>273</v>
      </c>
      <c r="E162" s="21">
        <v>13596.8</v>
      </c>
      <c r="F162" s="21">
        <v>10774.04</v>
      </c>
      <c r="G162" s="21">
        <v>10774.04</v>
      </c>
      <c r="H162" s="73">
        <f t="shared" si="22"/>
        <v>79.239526947517064</v>
      </c>
      <c r="I162" s="73">
        <f t="shared" si="21"/>
        <v>100</v>
      </c>
    </row>
    <row r="163" spans="1:9" s="4" customFormat="1" ht="31.5" customHeight="1" x14ac:dyDescent="0.25">
      <c r="A163" s="110" t="s">
        <v>171</v>
      </c>
      <c r="B163" s="145" t="s">
        <v>399</v>
      </c>
      <c r="C163" s="76" t="s">
        <v>400</v>
      </c>
      <c r="D163" s="17" t="s">
        <v>170</v>
      </c>
      <c r="E163" s="21">
        <v>210</v>
      </c>
      <c r="F163" s="21">
        <v>970.6</v>
      </c>
      <c r="G163" s="21">
        <v>970.6</v>
      </c>
      <c r="H163" s="73">
        <f t="shared" si="22"/>
        <v>462.1904761904762</v>
      </c>
      <c r="I163" s="73">
        <f t="shared" si="21"/>
        <v>100</v>
      </c>
    </row>
    <row r="164" spans="1:9" s="4" customFormat="1" ht="63" x14ac:dyDescent="0.25">
      <c r="A164" s="110"/>
      <c r="B164" s="145"/>
      <c r="C164" s="30" t="s">
        <v>500</v>
      </c>
      <c r="D164" s="42" t="s">
        <v>273</v>
      </c>
      <c r="E164" s="21">
        <v>866.9</v>
      </c>
      <c r="F164" s="21">
        <v>3377.8</v>
      </c>
      <c r="G164" s="21">
        <v>3377.8</v>
      </c>
      <c r="H164" s="73">
        <f t="shared" si="22"/>
        <v>389.64125043257587</v>
      </c>
      <c r="I164" s="73">
        <f t="shared" si="21"/>
        <v>100</v>
      </c>
    </row>
    <row r="165" spans="1:9" s="4" customFormat="1" x14ac:dyDescent="0.25">
      <c r="A165" s="110" t="s">
        <v>172</v>
      </c>
      <c r="B165" s="145" t="s">
        <v>399</v>
      </c>
      <c r="C165" s="22" t="s">
        <v>401</v>
      </c>
      <c r="D165" s="42" t="s">
        <v>170</v>
      </c>
      <c r="E165" s="21">
        <v>50</v>
      </c>
      <c r="F165" s="21">
        <v>50</v>
      </c>
      <c r="G165" s="21">
        <v>50</v>
      </c>
      <c r="H165" s="73">
        <f t="shared" si="22"/>
        <v>100</v>
      </c>
      <c r="I165" s="73">
        <f t="shared" si="21"/>
        <v>100</v>
      </c>
    </row>
    <row r="166" spans="1:9" s="4" customFormat="1" ht="63" x14ac:dyDescent="0.25">
      <c r="A166" s="110"/>
      <c r="B166" s="145"/>
      <c r="C166" s="30" t="s">
        <v>500</v>
      </c>
      <c r="D166" s="42" t="s">
        <v>273</v>
      </c>
      <c r="E166" s="21">
        <v>711.6</v>
      </c>
      <c r="F166" s="21">
        <v>563.9</v>
      </c>
      <c r="G166" s="21">
        <v>563.9</v>
      </c>
      <c r="H166" s="73">
        <f t="shared" si="22"/>
        <v>79.24395727937042</v>
      </c>
      <c r="I166" s="73">
        <f t="shared" si="21"/>
        <v>100</v>
      </c>
    </row>
    <row r="167" spans="1:9" s="4" customFormat="1" x14ac:dyDescent="0.25">
      <c r="A167" s="110" t="s">
        <v>173</v>
      </c>
      <c r="B167" s="145" t="s">
        <v>399</v>
      </c>
      <c r="C167" s="22" t="s">
        <v>176</v>
      </c>
      <c r="D167" s="42" t="s">
        <v>170</v>
      </c>
      <c r="E167" s="42">
        <v>8</v>
      </c>
      <c r="F167" s="21">
        <v>8</v>
      </c>
      <c r="G167" s="21">
        <v>8</v>
      </c>
      <c r="H167" s="73">
        <f t="shared" si="22"/>
        <v>100</v>
      </c>
      <c r="I167" s="73">
        <f t="shared" si="21"/>
        <v>100</v>
      </c>
    </row>
    <row r="168" spans="1:9" s="4" customFormat="1" ht="63" x14ac:dyDescent="0.25">
      <c r="A168" s="110"/>
      <c r="B168" s="145"/>
      <c r="C168" s="30" t="s">
        <v>500</v>
      </c>
      <c r="D168" s="42" t="s">
        <v>273</v>
      </c>
      <c r="E168" s="21">
        <v>785.4</v>
      </c>
      <c r="F168" s="21">
        <v>802.3</v>
      </c>
      <c r="G168" s="21">
        <v>802.3</v>
      </c>
      <c r="H168" s="73">
        <f t="shared" si="22"/>
        <v>102.15176979882862</v>
      </c>
      <c r="I168" s="73">
        <f t="shared" si="21"/>
        <v>100</v>
      </c>
    </row>
    <row r="169" spans="1:9" s="4" customFormat="1" ht="29.25" customHeight="1" x14ac:dyDescent="0.25">
      <c r="A169" s="111" t="s">
        <v>174</v>
      </c>
      <c r="B169" s="145" t="s">
        <v>399</v>
      </c>
      <c r="C169" s="30" t="s">
        <v>507</v>
      </c>
      <c r="D169" s="42" t="s">
        <v>170</v>
      </c>
      <c r="E169" s="21">
        <v>49</v>
      </c>
      <c r="F169" s="21">
        <v>787.4</v>
      </c>
      <c r="G169" s="21">
        <v>787.4</v>
      </c>
      <c r="H169" s="73">
        <f t="shared" si="22"/>
        <v>1606.9387755102043</v>
      </c>
      <c r="I169" s="73">
        <f t="shared" si="21"/>
        <v>100</v>
      </c>
    </row>
    <row r="170" spans="1:9" s="4" customFormat="1" ht="72.75" customHeight="1" x14ac:dyDescent="0.25">
      <c r="A170" s="112"/>
      <c r="B170" s="145"/>
      <c r="C170" s="30" t="s">
        <v>500</v>
      </c>
      <c r="D170" s="42" t="s">
        <v>508</v>
      </c>
      <c r="E170" s="21">
        <v>964.2</v>
      </c>
      <c r="F170" s="21">
        <v>15096</v>
      </c>
      <c r="G170" s="21">
        <v>15096</v>
      </c>
      <c r="H170" s="73">
        <f t="shared" si="22"/>
        <v>1565.6502800248911</v>
      </c>
      <c r="I170" s="73">
        <f t="shared" si="21"/>
        <v>100</v>
      </c>
    </row>
    <row r="171" spans="1:9" s="4" customFormat="1" ht="35.25" customHeight="1" x14ac:dyDescent="0.25">
      <c r="A171" s="111" t="s">
        <v>179</v>
      </c>
      <c r="B171" s="145" t="s">
        <v>399</v>
      </c>
      <c r="C171" s="22" t="s">
        <v>177</v>
      </c>
      <c r="D171" s="42" t="s">
        <v>170</v>
      </c>
      <c r="E171" s="21">
        <v>740</v>
      </c>
      <c r="F171" s="21">
        <v>1942.1</v>
      </c>
      <c r="G171" s="21">
        <v>1942.1</v>
      </c>
      <c r="H171" s="73">
        <f t="shared" si="22"/>
        <v>262.44594594594594</v>
      </c>
      <c r="I171" s="73">
        <f t="shared" si="21"/>
        <v>100</v>
      </c>
    </row>
    <row r="172" spans="1:9" s="4" customFormat="1" ht="63" x14ac:dyDescent="0.25">
      <c r="A172" s="112"/>
      <c r="B172" s="145"/>
      <c r="C172" s="30" t="s">
        <v>500</v>
      </c>
      <c r="D172" s="42" t="s">
        <v>273</v>
      </c>
      <c r="E172" s="21">
        <v>1798.6</v>
      </c>
      <c r="F172" s="21">
        <v>5473.4</v>
      </c>
      <c r="G172" s="21">
        <v>5473.4</v>
      </c>
      <c r="H172" s="73">
        <f t="shared" si="22"/>
        <v>304.31446680751696</v>
      </c>
      <c r="I172" s="73">
        <f t="shared" si="21"/>
        <v>100</v>
      </c>
    </row>
    <row r="173" spans="1:9" s="4" customFormat="1" x14ac:dyDescent="0.25">
      <c r="A173" s="111" t="s">
        <v>180</v>
      </c>
      <c r="B173" s="126" t="s">
        <v>402</v>
      </c>
      <c r="C173" s="79" t="s">
        <v>188</v>
      </c>
      <c r="D173" s="17" t="s">
        <v>170</v>
      </c>
      <c r="E173" s="21" t="s">
        <v>298</v>
      </c>
      <c r="F173" s="21">
        <v>1554.7</v>
      </c>
      <c r="G173" s="21">
        <v>1554.7</v>
      </c>
      <c r="H173" s="73"/>
      <c r="I173" s="73">
        <f t="shared" si="21"/>
        <v>100</v>
      </c>
    </row>
    <row r="174" spans="1:9" s="4" customFormat="1" ht="63" x14ac:dyDescent="0.25">
      <c r="A174" s="112"/>
      <c r="B174" s="127"/>
      <c r="C174" s="30" t="s">
        <v>500</v>
      </c>
      <c r="D174" s="42" t="s">
        <v>273</v>
      </c>
      <c r="E174" s="74">
        <v>0</v>
      </c>
      <c r="F174" s="21">
        <v>3078.3</v>
      </c>
      <c r="G174" s="21">
        <v>3078.3</v>
      </c>
      <c r="H174" s="73"/>
      <c r="I174" s="73">
        <f t="shared" si="21"/>
        <v>100</v>
      </c>
    </row>
    <row r="175" spans="1:9" s="4" customFormat="1" x14ac:dyDescent="0.25">
      <c r="A175" s="139" t="s">
        <v>181</v>
      </c>
      <c r="B175" s="126" t="s">
        <v>403</v>
      </c>
      <c r="C175" s="76" t="s">
        <v>185</v>
      </c>
      <c r="D175" s="42" t="s">
        <v>186</v>
      </c>
      <c r="E175" s="42">
        <v>93.1</v>
      </c>
      <c r="F175" s="21">
        <v>93.1</v>
      </c>
      <c r="G175" s="21">
        <v>93.1</v>
      </c>
      <c r="H175" s="73">
        <f t="shared" si="22"/>
        <v>100</v>
      </c>
      <c r="I175" s="73">
        <f t="shared" si="21"/>
        <v>100</v>
      </c>
    </row>
    <row r="176" spans="1:9" s="4" customFormat="1" ht="63" x14ac:dyDescent="0.25">
      <c r="A176" s="140"/>
      <c r="B176" s="127"/>
      <c r="C176" s="30" t="s">
        <v>500</v>
      </c>
      <c r="D176" s="42" t="s">
        <v>273</v>
      </c>
      <c r="E176" s="42">
        <v>79.599999999999994</v>
      </c>
      <c r="F176" s="21">
        <v>79.62</v>
      </c>
      <c r="G176" s="21">
        <v>79.62</v>
      </c>
      <c r="H176" s="73">
        <f t="shared" si="22"/>
        <v>100.02512562814073</v>
      </c>
      <c r="I176" s="73">
        <f t="shared" si="21"/>
        <v>100</v>
      </c>
    </row>
    <row r="177" spans="1:9" s="4" customFormat="1" x14ac:dyDescent="0.25">
      <c r="A177" s="111" t="s">
        <v>182</v>
      </c>
      <c r="B177" s="137" t="s">
        <v>403</v>
      </c>
      <c r="C177" s="60" t="s">
        <v>555</v>
      </c>
      <c r="D177" s="42" t="s">
        <v>186</v>
      </c>
      <c r="E177" s="74">
        <v>8.1</v>
      </c>
      <c r="F177" s="74">
        <v>8.1</v>
      </c>
      <c r="G177" s="74">
        <v>8.1</v>
      </c>
      <c r="H177" s="73">
        <f t="shared" si="22"/>
        <v>100</v>
      </c>
      <c r="I177" s="73">
        <f t="shared" si="21"/>
        <v>100</v>
      </c>
    </row>
    <row r="178" spans="1:9" s="4" customFormat="1" ht="63" x14ac:dyDescent="0.25">
      <c r="A178" s="112"/>
      <c r="B178" s="138"/>
      <c r="C178" s="60" t="s">
        <v>500</v>
      </c>
      <c r="D178" s="63" t="s">
        <v>273</v>
      </c>
      <c r="E178" s="63">
        <v>99.1</v>
      </c>
      <c r="F178" s="74">
        <v>100.68</v>
      </c>
      <c r="G178" s="74">
        <v>100.68</v>
      </c>
      <c r="H178" s="73">
        <f t="shared" si="22"/>
        <v>101.59434914228054</v>
      </c>
      <c r="I178" s="73">
        <f t="shared" si="21"/>
        <v>100</v>
      </c>
    </row>
    <row r="179" spans="1:9" s="4" customFormat="1" ht="31.5" x14ac:dyDescent="0.25">
      <c r="A179" s="110" t="s">
        <v>183</v>
      </c>
      <c r="B179" s="126" t="s">
        <v>462</v>
      </c>
      <c r="C179" s="30" t="s">
        <v>463</v>
      </c>
      <c r="D179" s="42" t="s">
        <v>80</v>
      </c>
      <c r="E179" s="42">
        <v>25</v>
      </c>
      <c r="F179" s="28">
        <v>25</v>
      </c>
      <c r="G179" s="28">
        <v>25</v>
      </c>
      <c r="H179" s="73">
        <f>G179/E179*100</f>
        <v>100</v>
      </c>
      <c r="I179" s="73">
        <f>G179/F179*100</f>
        <v>100</v>
      </c>
    </row>
    <row r="180" spans="1:9" s="4" customFormat="1" ht="63" x14ac:dyDescent="0.25">
      <c r="A180" s="110"/>
      <c r="B180" s="127"/>
      <c r="C180" s="30" t="s">
        <v>500</v>
      </c>
      <c r="D180" s="42" t="s">
        <v>273</v>
      </c>
      <c r="E180" s="21">
        <v>53477</v>
      </c>
      <c r="F180" s="21">
        <v>58628.9</v>
      </c>
      <c r="G180" s="21">
        <v>58628.9</v>
      </c>
      <c r="H180" s="73">
        <f t="shared" ref="H180:H194" si="23">G180/E180*100</f>
        <v>109.63386128616041</v>
      </c>
      <c r="I180" s="73">
        <f t="shared" ref="I180:I194" si="24">G180/F180*100</f>
        <v>100</v>
      </c>
    </row>
    <row r="181" spans="1:9" s="4" customFormat="1" ht="47.25" x14ac:dyDescent="0.25">
      <c r="A181" s="110" t="s">
        <v>184</v>
      </c>
      <c r="B181" s="126" t="s">
        <v>464</v>
      </c>
      <c r="C181" s="30" t="s">
        <v>465</v>
      </c>
      <c r="D181" s="42" t="s">
        <v>170</v>
      </c>
      <c r="E181" s="42">
        <v>0.1</v>
      </c>
      <c r="F181" s="21">
        <v>2.6</v>
      </c>
      <c r="G181" s="21">
        <v>2.6</v>
      </c>
      <c r="H181" s="73">
        <f t="shared" si="23"/>
        <v>2600</v>
      </c>
      <c r="I181" s="73">
        <f t="shared" si="24"/>
        <v>100</v>
      </c>
    </row>
    <row r="182" spans="1:9" s="4" customFormat="1" ht="63" x14ac:dyDescent="0.25">
      <c r="A182" s="110"/>
      <c r="B182" s="127"/>
      <c r="C182" s="30" t="s">
        <v>500</v>
      </c>
      <c r="D182" s="42" t="s">
        <v>273</v>
      </c>
      <c r="E182" s="42">
        <v>1001.1</v>
      </c>
      <c r="F182" s="21">
        <v>3593.2</v>
      </c>
      <c r="G182" s="21">
        <v>3593.2</v>
      </c>
      <c r="H182" s="73">
        <f t="shared" si="23"/>
        <v>358.92518229947058</v>
      </c>
      <c r="I182" s="73">
        <f t="shared" si="24"/>
        <v>100</v>
      </c>
    </row>
    <row r="183" spans="1:9" s="4" customFormat="1" ht="31.5" x14ac:dyDescent="0.25">
      <c r="A183" s="110" t="s">
        <v>404</v>
      </c>
      <c r="B183" s="126" t="s">
        <v>410</v>
      </c>
      <c r="C183" s="30" t="s">
        <v>461</v>
      </c>
      <c r="D183" s="42" t="s">
        <v>170</v>
      </c>
      <c r="E183" s="21">
        <v>5</v>
      </c>
      <c r="F183" s="21">
        <v>5</v>
      </c>
      <c r="G183" s="21">
        <v>5</v>
      </c>
      <c r="H183" s="73">
        <f t="shared" si="23"/>
        <v>100</v>
      </c>
      <c r="I183" s="73">
        <f t="shared" si="24"/>
        <v>100</v>
      </c>
    </row>
    <row r="184" spans="1:9" s="4" customFormat="1" ht="63" x14ac:dyDescent="0.25">
      <c r="A184" s="110"/>
      <c r="B184" s="127"/>
      <c r="C184" s="30" t="s">
        <v>500</v>
      </c>
      <c r="D184" s="42" t="s">
        <v>273</v>
      </c>
      <c r="E184" s="21">
        <v>1241.4000000000001</v>
      </c>
      <c r="F184" s="21">
        <v>1252.5999999999999</v>
      </c>
      <c r="G184" s="21">
        <v>1252.5999999999999</v>
      </c>
      <c r="H184" s="73">
        <f t="shared" si="23"/>
        <v>100.90220718543578</v>
      </c>
      <c r="I184" s="73">
        <f t="shared" si="24"/>
        <v>100</v>
      </c>
    </row>
    <row r="185" spans="1:9" s="4" customFormat="1" ht="67.5" customHeight="1" x14ac:dyDescent="0.25">
      <c r="A185" s="110" t="s">
        <v>405</v>
      </c>
      <c r="B185" s="126" t="s">
        <v>466</v>
      </c>
      <c r="C185" s="60" t="s">
        <v>504</v>
      </c>
      <c r="D185" s="42" t="s">
        <v>80</v>
      </c>
      <c r="E185" s="42" t="s">
        <v>298</v>
      </c>
      <c r="F185" s="28">
        <v>10</v>
      </c>
      <c r="G185" s="28">
        <v>10</v>
      </c>
      <c r="H185" s="73"/>
      <c r="I185" s="73">
        <f t="shared" si="24"/>
        <v>100</v>
      </c>
    </row>
    <row r="186" spans="1:9" s="4" customFormat="1" ht="71.25" customHeight="1" x14ac:dyDescent="0.25">
      <c r="A186" s="110"/>
      <c r="B186" s="127"/>
      <c r="C186" s="30" t="s">
        <v>500</v>
      </c>
      <c r="D186" s="42" t="s">
        <v>273</v>
      </c>
      <c r="E186" s="21">
        <v>0</v>
      </c>
      <c r="F186" s="21">
        <v>760</v>
      </c>
      <c r="G186" s="21">
        <v>760</v>
      </c>
      <c r="H186" s="73"/>
      <c r="I186" s="73">
        <f t="shared" si="24"/>
        <v>100</v>
      </c>
    </row>
    <row r="187" spans="1:9" s="4" customFormat="1" ht="59.25" customHeight="1" x14ac:dyDescent="0.25">
      <c r="A187" s="110" t="s">
        <v>406</v>
      </c>
      <c r="B187" s="126" t="s">
        <v>466</v>
      </c>
      <c r="C187" s="30" t="s">
        <v>505</v>
      </c>
      <c r="D187" s="42" t="s">
        <v>134</v>
      </c>
      <c r="E187" s="21">
        <v>25</v>
      </c>
      <c r="F187" s="21">
        <v>25</v>
      </c>
      <c r="G187" s="21">
        <v>25</v>
      </c>
      <c r="H187" s="73">
        <f t="shared" si="23"/>
        <v>100</v>
      </c>
      <c r="I187" s="73">
        <f t="shared" si="24"/>
        <v>100</v>
      </c>
    </row>
    <row r="188" spans="1:9" s="4" customFormat="1" ht="67.5" customHeight="1" x14ac:dyDescent="0.25">
      <c r="A188" s="110"/>
      <c r="B188" s="127"/>
      <c r="C188" s="30" t="s">
        <v>500</v>
      </c>
      <c r="D188" s="42" t="s">
        <v>273</v>
      </c>
      <c r="E188" s="21">
        <v>925.3</v>
      </c>
      <c r="F188" s="21">
        <v>933.8</v>
      </c>
      <c r="G188" s="21">
        <v>933.8</v>
      </c>
      <c r="H188" s="73">
        <f t="shared" si="23"/>
        <v>100.91862098778775</v>
      </c>
      <c r="I188" s="73">
        <f t="shared" si="24"/>
        <v>100</v>
      </c>
    </row>
    <row r="189" spans="1:9" s="4" customFormat="1" ht="59.25" customHeight="1" x14ac:dyDescent="0.25">
      <c r="A189" s="125" t="s">
        <v>407</v>
      </c>
      <c r="B189" s="126" t="s">
        <v>466</v>
      </c>
      <c r="C189" s="30" t="s">
        <v>506</v>
      </c>
      <c r="D189" s="42" t="s">
        <v>80</v>
      </c>
      <c r="E189" s="21">
        <v>40</v>
      </c>
      <c r="F189" s="21">
        <v>40</v>
      </c>
      <c r="G189" s="21">
        <v>40</v>
      </c>
      <c r="H189" s="73">
        <f t="shared" si="23"/>
        <v>100</v>
      </c>
      <c r="I189" s="73">
        <f t="shared" si="24"/>
        <v>100</v>
      </c>
    </row>
    <row r="190" spans="1:9" s="4" customFormat="1" ht="59.25" customHeight="1" x14ac:dyDescent="0.25">
      <c r="A190" s="125"/>
      <c r="B190" s="127"/>
      <c r="C190" s="30" t="s">
        <v>500</v>
      </c>
      <c r="D190" s="42" t="s">
        <v>273</v>
      </c>
      <c r="E190" s="21">
        <v>1630.1</v>
      </c>
      <c r="F190" s="21">
        <v>1632.8</v>
      </c>
      <c r="G190" s="21">
        <v>1632.8</v>
      </c>
      <c r="H190" s="73">
        <f t="shared" si="23"/>
        <v>100.16563401018344</v>
      </c>
      <c r="I190" s="73">
        <f t="shared" si="24"/>
        <v>100</v>
      </c>
    </row>
    <row r="191" spans="1:9" s="4" customFormat="1" ht="31.5" x14ac:dyDescent="0.25">
      <c r="A191" s="125" t="s">
        <v>408</v>
      </c>
      <c r="B191" s="137" t="s">
        <v>409</v>
      </c>
      <c r="C191" s="60" t="s">
        <v>178</v>
      </c>
      <c r="D191" s="63" t="s">
        <v>170</v>
      </c>
      <c r="E191" s="74">
        <v>4519.6000000000004</v>
      </c>
      <c r="F191" s="74">
        <v>4004.1</v>
      </c>
      <c r="G191" s="74">
        <v>4004.1</v>
      </c>
      <c r="H191" s="80">
        <f t="shared" si="23"/>
        <v>88.594123373749881</v>
      </c>
      <c r="I191" s="80">
        <f t="shared" si="24"/>
        <v>100</v>
      </c>
    </row>
    <row r="192" spans="1:9" s="4" customFormat="1" ht="63" x14ac:dyDescent="0.25">
      <c r="A192" s="125"/>
      <c r="B192" s="138"/>
      <c r="C192" s="60" t="s">
        <v>500</v>
      </c>
      <c r="D192" s="63" t="s">
        <v>273</v>
      </c>
      <c r="E192" s="74">
        <v>2248.1999999999998</v>
      </c>
      <c r="F192" s="74">
        <v>2259.5</v>
      </c>
      <c r="G192" s="74">
        <v>2259.5</v>
      </c>
      <c r="H192" s="80">
        <f t="shared" si="23"/>
        <v>100.50262432167958</v>
      </c>
      <c r="I192" s="80">
        <f t="shared" si="24"/>
        <v>100</v>
      </c>
    </row>
    <row r="193" spans="1:9" s="4" customFormat="1" x14ac:dyDescent="0.25">
      <c r="A193" s="81"/>
      <c r="B193" s="120" t="s">
        <v>314</v>
      </c>
      <c r="C193" s="121"/>
      <c r="D193" s="63" t="s">
        <v>273</v>
      </c>
      <c r="E193" s="74">
        <v>3193.2</v>
      </c>
      <c r="F193" s="74">
        <v>51331.9</v>
      </c>
      <c r="G193" s="74">
        <v>51331.9</v>
      </c>
      <c r="H193" s="80">
        <f t="shared" ref="H193" si="25">G193/E193*100</f>
        <v>1607.5378930226734</v>
      </c>
      <c r="I193" s="80">
        <f t="shared" ref="I193" si="26">G193/F193*100</f>
        <v>100</v>
      </c>
    </row>
    <row r="194" spans="1:9" s="4" customFormat="1" x14ac:dyDescent="0.25">
      <c r="A194" s="23"/>
      <c r="B194" s="118" t="s">
        <v>9</v>
      </c>
      <c r="C194" s="119"/>
      <c r="D194" s="24" t="s">
        <v>273</v>
      </c>
      <c r="E194" s="48">
        <f>E124+E126+E128+E130+E132+E134+E136+E138+E140+E142+E144+E146+E148+E150+E152+E154+E156+E158+E160+E162+E164+E166+E168+E170+E172+E174+E176+E178+E180+E182+E184+E186+E188+E190+E192+E193</f>
        <v>86175.1</v>
      </c>
      <c r="F194" s="48">
        <f t="shared" ref="F194:G194" si="27">F124+F126+F128+F130+F132+F134+F136+F138+F140+F142+F144+F146+F148+F150+F152+F154+F156+F158+F160+F162+F164+F166+F168+F170+F172+F174+F176+F178+F180+F182+F184+F186+F188+F190+F192+F193</f>
        <v>218123.87</v>
      </c>
      <c r="G194" s="48">
        <f t="shared" si="27"/>
        <v>218123.87</v>
      </c>
      <c r="H194" s="48">
        <f t="shared" si="23"/>
        <v>253.11704889231345</v>
      </c>
      <c r="I194" s="48">
        <f t="shared" si="24"/>
        <v>100</v>
      </c>
    </row>
    <row r="195" spans="1:9" s="4" customFormat="1" ht="28.5" customHeight="1" x14ac:dyDescent="0.25">
      <c r="A195" s="8" t="s">
        <v>30</v>
      </c>
      <c r="B195" s="130" t="s">
        <v>21</v>
      </c>
      <c r="C195" s="131"/>
      <c r="D195" s="131"/>
      <c r="E195" s="131"/>
      <c r="F195" s="131"/>
      <c r="G195" s="131"/>
      <c r="H195" s="131"/>
      <c r="I195" s="131"/>
    </row>
    <row r="196" spans="1:9" s="4" customFormat="1" x14ac:dyDescent="0.25">
      <c r="A196" s="110" t="s">
        <v>31</v>
      </c>
      <c r="B196" s="113" t="s">
        <v>509</v>
      </c>
      <c r="C196" s="27" t="s">
        <v>327</v>
      </c>
      <c r="D196" s="11" t="s">
        <v>133</v>
      </c>
      <c r="E196" s="11">
        <v>212</v>
      </c>
      <c r="F196" s="28">
        <v>216</v>
      </c>
      <c r="G196" s="28">
        <v>216</v>
      </c>
      <c r="H196" s="29">
        <f>G196/E196*100</f>
        <v>101.88679245283019</v>
      </c>
      <c r="I196" s="29">
        <f>G196/F196*100</f>
        <v>100</v>
      </c>
    </row>
    <row r="197" spans="1:9" s="4" customFormat="1" ht="63" x14ac:dyDescent="0.25">
      <c r="A197" s="110"/>
      <c r="B197" s="113"/>
      <c r="C197" s="30" t="s">
        <v>500</v>
      </c>
      <c r="D197" s="11" t="s">
        <v>273</v>
      </c>
      <c r="E197" s="29">
        <v>25327.5</v>
      </c>
      <c r="F197" s="29">
        <v>27914.6</v>
      </c>
      <c r="G197" s="29">
        <v>27914.6</v>
      </c>
      <c r="H197" s="29">
        <f t="shared" ref="H197:H258" si="28">G197/E197*100</f>
        <v>110.21458888559866</v>
      </c>
      <c r="I197" s="29">
        <f t="shared" ref="I197:I258" si="29">G197/F197*100</f>
        <v>100</v>
      </c>
    </row>
    <row r="198" spans="1:9" s="4" customFormat="1" x14ac:dyDescent="0.25">
      <c r="A198" s="110" t="s">
        <v>32</v>
      </c>
      <c r="B198" s="145" t="s">
        <v>73</v>
      </c>
      <c r="C198" s="14" t="s">
        <v>328</v>
      </c>
      <c r="D198" s="11" t="s">
        <v>133</v>
      </c>
      <c r="E198" s="11">
        <v>1554</v>
      </c>
      <c r="F198" s="28">
        <v>1548</v>
      </c>
      <c r="G198" s="28">
        <v>1548</v>
      </c>
      <c r="H198" s="29">
        <f t="shared" si="28"/>
        <v>99.613899613899619</v>
      </c>
      <c r="I198" s="29">
        <f t="shared" si="29"/>
        <v>100</v>
      </c>
    </row>
    <row r="199" spans="1:9" s="4" customFormat="1" ht="63" x14ac:dyDescent="0.25">
      <c r="A199" s="110"/>
      <c r="B199" s="145"/>
      <c r="C199" s="30" t="s">
        <v>500</v>
      </c>
      <c r="D199" s="11" t="s">
        <v>273</v>
      </c>
      <c r="E199" s="29">
        <v>65658.3</v>
      </c>
      <c r="F199" s="29">
        <v>70266.399999999994</v>
      </c>
      <c r="G199" s="29">
        <v>70266.399999999994</v>
      </c>
      <c r="H199" s="29">
        <f t="shared" si="28"/>
        <v>107.01830537799484</v>
      </c>
      <c r="I199" s="29">
        <f t="shared" si="29"/>
        <v>100</v>
      </c>
    </row>
    <row r="200" spans="1:9" s="4" customFormat="1" x14ac:dyDescent="0.25">
      <c r="A200" s="110" t="s">
        <v>55</v>
      </c>
      <c r="B200" s="145" t="s">
        <v>593</v>
      </c>
      <c r="C200" s="14" t="s">
        <v>328</v>
      </c>
      <c r="D200" s="11" t="s">
        <v>133</v>
      </c>
      <c r="E200" s="28">
        <v>11253</v>
      </c>
      <c r="F200" s="28">
        <v>11253</v>
      </c>
      <c r="G200" s="28">
        <v>11253</v>
      </c>
      <c r="H200" s="29">
        <f t="shared" si="28"/>
        <v>100</v>
      </c>
      <c r="I200" s="29">
        <f t="shared" si="29"/>
        <v>100</v>
      </c>
    </row>
    <row r="201" spans="1:9" s="4" customFormat="1" ht="63" x14ac:dyDescent="0.25">
      <c r="A201" s="110"/>
      <c r="B201" s="145"/>
      <c r="C201" s="30" t="s">
        <v>500</v>
      </c>
      <c r="D201" s="11" t="s">
        <v>273</v>
      </c>
      <c r="E201" s="29">
        <v>441284.1</v>
      </c>
      <c r="F201" s="29">
        <v>441284.1</v>
      </c>
      <c r="G201" s="29">
        <v>441284.1</v>
      </c>
      <c r="H201" s="29">
        <f t="shared" si="28"/>
        <v>100</v>
      </c>
      <c r="I201" s="29">
        <f t="shared" si="29"/>
        <v>100</v>
      </c>
    </row>
    <row r="202" spans="1:9" s="4" customFormat="1" ht="31.5" x14ac:dyDescent="0.25">
      <c r="A202" s="110" t="s">
        <v>56</v>
      </c>
      <c r="B202" s="113" t="s">
        <v>329</v>
      </c>
      <c r="C202" s="14" t="s">
        <v>330</v>
      </c>
      <c r="D202" s="11" t="s">
        <v>133</v>
      </c>
      <c r="E202" s="11">
        <v>290</v>
      </c>
      <c r="F202" s="28">
        <v>290</v>
      </c>
      <c r="G202" s="28">
        <v>290</v>
      </c>
      <c r="H202" s="29">
        <f t="shared" si="28"/>
        <v>100</v>
      </c>
      <c r="I202" s="29">
        <f t="shared" si="29"/>
        <v>100</v>
      </c>
    </row>
    <row r="203" spans="1:9" s="4" customFormat="1" ht="63" x14ac:dyDescent="0.25">
      <c r="A203" s="110"/>
      <c r="B203" s="113"/>
      <c r="C203" s="30" t="s">
        <v>500</v>
      </c>
      <c r="D203" s="11" t="s">
        <v>273</v>
      </c>
      <c r="E203" s="29">
        <v>57524.800000000003</v>
      </c>
      <c r="F203" s="29">
        <v>61853.3</v>
      </c>
      <c r="G203" s="29">
        <v>61853.3</v>
      </c>
      <c r="H203" s="29">
        <f t="shared" si="28"/>
        <v>107.52458070258393</v>
      </c>
      <c r="I203" s="29">
        <f t="shared" si="29"/>
        <v>100</v>
      </c>
    </row>
    <row r="204" spans="1:9" s="4" customFormat="1" ht="31.5" customHeight="1" x14ac:dyDescent="0.25">
      <c r="A204" s="110" t="s">
        <v>57</v>
      </c>
      <c r="B204" s="137" t="s">
        <v>496</v>
      </c>
      <c r="C204" s="14" t="s">
        <v>330</v>
      </c>
      <c r="D204" s="11" t="s">
        <v>133</v>
      </c>
      <c r="E204" s="11">
        <v>13</v>
      </c>
      <c r="F204" s="28">
        <v>13</v>
      </c>
      <c r="G204" s="28">
        <v>13</v>
      </c>
      <c r="H204" s="29">
        <f t="shared" ref="H204:H205" si="30">G204/E204*100</f>
        <v>100</v>
      </c>
      <c r="I204" s="29">
        <f t="shared" ref="I204:I205" si="31">G204/F204*100</f>
        <v>100</v>
      </c>
    </row>
    <row r="205" spans="1:9" s="4" customFormat="1" ht="63" x14ac:dyDescent="0.25">
      <c r="A205" s="110"/>
      <c r="B205" s="138"/>
      <c r="C205" s="30" t="s">
        <v>500</v>
      </c>
      <c r="D205" s="11" t="s">
        <v>273</v>
      </c>
      <c r="E205" s="29">
        <v>834.8</v>
      </c>
      <c r="F205" s="29">
        <v>1046.5999999999999</v>
      </c>
      <c r="G205" s="29">
        <v>1046.5999999999999</v>
      </c>
      <c r="H205" s="29">
        <f t="shared" si="30"/>
        <v>125.3713464302827</v>
      </c>
      <c r="I205" s="29">
        <f t="shared" si="31"/>
        <v>100</v>
      </c>
    </row>
    <row r="206" spans="1:9" s="4" customFormat="1" ht="31.5" x14ac:dyDescent="0.25">
      <c r="A206" s="110" t="s">
        <v>58</v>
      </c>
      <c r="B206" s="113" t="s">
        <v>331</v>
      </c>
      <c r="C206" s="14" t="s">
        <v>332</v>
      </c>
      <c r="D206" s="11" t="s">
        <v>133</v>
      </c>
      <c r="E206" s="11">
        <v>31</v>
      </c>
      <c r="F206" s="28">
        <v>31</v>
      </c>
      <c r="G206" s="28">
        <v>31</v>
      </c>
      <c r="H206" s="29">
        <f t="shared" si="28"/>
        <v>100</v>
      </c>
      <c r="I206" s="29">
        <f t="shared" si="29"/>
        <v>100</v>
      </c>
    </row>
    <row r="207" spans="1:9" s="4" customFormat="1" ht="63" x14ac:dyDescent="0.25">
      <c r="A207" s="110"/>
      <c r="B207" s="113"/>
      <c r="C207" s="30" t="s">
        <v>500</v>
      </c>
      <c r="D207" s="11" t="s">
        <v>273</v>
      </c>
      <c r="E207" s="11">
        <v>213.1</v>
      </c>
      <c r="F207" s="29">
        <v>212.8</v>
      </c>
      <c r="G207" s="29">
        <v>212.8</v>
      </c>
      <c r="H207" s="29">
        <f t="shared" si="28"/>
        <v>99.859221022993907</v>
      </c>
      <c r="I207" s="29">
        <f t="shared" si="29"/>
        <v>100</v>
      </c>
    </row>
    <row r="208" spans="1:9" s="4" customFormat="1" x14ac:dyDescent="0.25">
      <c r="A208" s="110" t="s">
        <v>59</v>
      </c>
      <c r="B208" s="113" t="s">
        <v>82</v>
      </c>
      <c r="C208" s="14" t="s">
        <v>327</v>
      </c>
      <c r="D208" s="11" t="s">
        <v>133</v>
      </c>
      <c r="E208" s="28">
        <v>6635</v>
      </c>
      <c r="F208" s="28">
        <v>6635</v>
      </c>
      <c r="G208" s="28">
        <v>6635</v>
      </c>
      <c r="H208" s="29">
        <f t="shared" si="28"/>
        <v>100</v>
      </c>
      <c r="I208" s="29">
        <f t="shared" si="29"/>
        <v>100</v>
      </c>
    </row>
    <row r="209" spans="1:9" s="4" customFormat="1" ht="63" x14ac:dyDescent="0.25">
      <c r="A209" s="110"/>
      <c r="B209" s="113"/>
      <c r="C209" s="30" t="s">
        <v>500</v>
      </c>
      <c r="D209" s="11" t="s">
        <v>273</v>
      </c>
      <c r="E209" s="29">
        <v>27746.7</v>
      </c>
      <c r="F209" s="29">
        <v>27050.1</v>
      </c>
      <c r="G209" s="29">
        <v>27050.1</v>
      </c>
      <c r="H209" s="29">
        <f t="shared" si="28"/>
        <v>97.48943117559925</v>
      </c>
      <c r="I209" s="29">
        <f t="shared" si="29"/>
        <v>100</v>
      </c>
    </row>
    <row r="210" spans="1:9" s="4" customFormat="1" x14ac:dyDescent="0.25">
      <c r="A210" s="110" t="s">
        <v>60</v>
      </c>
      <c r="B210" s="113" t="s">
        <v>333</v>
      </c>
      <c r="C210" s="14" t="s">
        <v>327</v>
      </c>
      <c r="D210" s="11" t="s">
        <v>133</v>
      </c>
      <c r="E210" s="28">
        <v>9524</v>
      </c>
      <c r="F210" s="28">
        <v>9547</v>
      </c>
      <c r="G210" s="28">
        <v>9547</v>
      </c>
      <c r="H210" s="29">
        <f t="shared" si="28"/>
        <v>100.2414951700966</v>
      </c>
      <c r="I210" s="29">
        <f t="shared" si="29"/>
        <v>100</v>
      </c>
    </row>
    <row r="211" spans="1:9" s="4" customFormat="1" ht="63" x14ac:dyDescent="0.25">
      <c r="A211" s="110"/>
      <c r="B211" s="113"/>
      <c r="C211" s="30" t="s">
        <v>500</v>
      </c>
      <c r="D211" s="11" t="s">
        <v>273</v>
      </c>
      <c r="E211" s="29">
        <v>37813.199999999997</v>
      </c>
      <c r="F211" s="29">
        <v>37713.4</v>
      </c>
      <c r="G211" s="29">
        <v>37713.4</v>
      </c>
      <c r="H211" s="29">
        <f t="shared" si="28"/>
        <v>99.736071001660804</v>
      </c>
      <c r="I211" s="29">
        <f t="shared" si="29"/>
        <v>100</v>
      </c>
    </row>
    <row r="212" spans="1:9" s="4" customFormat="1" ht="31.5" x14ac:dyDescent="0.25">
      <c r="A212" s="110" t="s">
        <v>61</v>
      </c>
      <c r="B212" s="113" t="s">
        <v>334</v>
      </c>
      <c r="C212" s="14" t="s">
        <v>330</v>
      </c>
      <c r="D212" s="11" t="s">
        <v>133</v>
      </c>
      <c r="E212" s="11">
        <v>525</v>
      </c>
      <c r="F212" s="28">
        <v>531</v>
      </c>
      <c r="G212" s="28">
        <v>531</v>
      </c>
      <c r="H212" s="29">
        <f t="shared" si="28"/>
        <v>101.14285714285714</v>
      </c>
      <c r="I212" s="29">
        <f t="shared" si="29"/>
        <v>100</v>
      </c>
    </row>
    <row r="213" spans="1:9" s="4" customFormat="1" ht="63" x14ac:dyDescent="0.25">
      <c r="A213" s="110"/>
      <c r="B213" s="113"/>
      <c r="C213" s="30" t="s">
        <v>500</v>
      </c>
      <c r="D213" s="11" t="s">
        <v>273</v>
      </c>
      <c r="E213" s="29">
        <v>2253.1</v>
      </c>
      <c r="F213" s="29">
        <v>2510.4</v>
      </c>
      <c r="G213" s="29">
        <v>2510.4</v>
      </c>
      <c r="H213" s="29">
        <f t="shared" si="28"/>
        <v>111.41982157915761</v>
      </c>
      <c r="I213" s="29">
        <f t="shared" si="29"/>
        <v>100</v>
      </c>
    </row>
    <row r="214" spans="1:9" s="4" customFormat="1" ht="31.5" x14ac:dyDescent="0.25">
      <c r="A214" s="110" t="s">
        <v>62</v>
      </c>
      <c r="B214" s="113" t="s">
        <v>335</v>
      </c>
      <c r="C214" s="14" t="s">
        <v>336</v>
      </c>
      <c r="D214" s="11" t="s">
        <v>115</v>
      </c>
      <c r="E214" s="28">
        <v>1475</v>
      </c>
      <c r="F214" s="28">
        <v>1480</v>
      </c>
      <c r="G214" s="28">
        <v>1480</v>
      </c>
      <c r="H214" s="29">
        <f t="shared" si="28"/>
        <v>100.33898305084745</v>
      </c>
      <c r="I214" s="29">
        <f t="shared" si="29"/>
        <v>100</v>
      </c>
    </row>
    <row r="215" spans="1:9" s="4" customFormat="1" ht="63" x14ac:dyDescent="0.25">
      <c r="A215" s="110"/>
      <c r="B215" s="113"/>
      <c r="C215" s="30" t="s">
        <v>500</v>
      </c>
      <c r="D215" s="11" t="s">
        <v>273</v>
      </c>
      <c r="E215" s="29">
        <v>71807.8</v>
      </c>
      <c r="F215" s="29">
        <v>72614.100000000006</v>
      </c>
      <c r="G215" s="29">
        <v>72614.100000000006</v>
      </c>
      <c r="H215" s="29">
        <f t="shared" si="28"/>
        <v>101.122858519548</v>
      </c>
      <c r="I215" s="29">
        <f t="shared" si="29"/>
        <v>100</v>
      </c>
    </row>
    <row r="216" spans="1:9" s="4" customFormat="1" ht="31.5" x14ac:dyDescent="0.25">
      <c r="A216" s="110" t="s">
        <v>63</v>
      </c>
      <c r="B216" s="113" t="s">
        <v>337</v>
      </c>
      <c r="C216" s="14" t="s">
        <v>330</v>
      </c>
      <c r="D216" s="11" t="s">
        <v>133</v>
      </c>
      <c r="E216" s="11">
        <v>940</v>
      </c>
      <c r="F216" s="28">
        <v>940</v>
      </c>
      <c r="G216" s="28">
        <v>940</v>
      </c>
      <c r="H216" s="29">
        <f t="shared" si="28"/>
        <v>100</v>
      </c>
      <c r="I216" s="29">
        <f t="shared" si="29"/>
        <v>100</v>
      </c>
    </row>
    <row r="217" spans="1:9" s="4" customFormat="1" ht="63" x14ac:dyDescent="0.25">
      <c r="A217" s="110"/>
      <c r="B217" s="113"/>
      <c r="C217" s="30" t="s">
        <v>500</v>
      </c>
      <c r="D217" s="11" t="s">
        <v>273</v>
      </c>
      <c r="E217" s="29">
        <v>5105.8999999999996</v>
      </c>
      <c r="F217" s="29">
        <v>5183.7</v>
      </c>
      <c r="G217" s="29">
        <v>5183.7</v>
      </c>
      <c r="H217" s="29">
        <f t="shared" si="28"/>
        <v>101.52372745255489</v>
      </c>
      <c r="I217" s="29">
        <f t="shared" si="29"/>
        <v>100</v>
      </c>
    </row>
    <row r="218" spans="1:9" s="4" customFormat="1" x14ac:dyDescent="0.25">
      <c r="A218" s="110" t="s">
        <v>64</v>
      </c>
      <c r="B218" s="113" t="s">
        <v>338</v>
      </c>
      <c r="C218" s="14" t="s">
        <v>327</v>
      </c>
      <c r="D218" s="11" t="s">
        <v>133</v>
      </c>
      <c r="E218" s="28">
        <v>3453</v>
      </c>
      <c r="F218" s="28">
        <v>3587</v>
      </c>
      <c r="G218" s="28">
        <v>3587</v>
      </c>
      <c r="H218" s="29">
        <f t="shared" si="28"/>
        <v>103.8806834636548</v>
      </c>
      <c r="I218" s="29">
        <f t="shared" si="29"/>
        <v>100</v>
      </c>
    </row>
    <row r="219" spans="1:9" s="4" customFormat="1" ht="63" x14ac:dyDescent="0.25">
      <c r="A219" s="110"/>
      <c r="B219" s="113"/>
      <c r="C219" s="30" t="s">
        <v>500</v>
      </c>
      <c r="D219" s="11" t="s">
        <v>273</v>
      </c>
      <c r="E219" s="29">
        <v>119263.5</v>
      </c>
      <c r="F219" s="29">
        <v>123598.2</v>
      </c>
      <c r="G219" s="29">
        <v>123598.2</v>
      </c>
      <c r="H219" s="29">
        <f t="shared" si="28"/>
        <v>103.63455709416544</v>
      </c>
      <c r="I219" s="29">
        <f t="shared" si="29"/>
        <v>100</v>
      </c>
    </row>
    <row r="220" spans="1:9" s="4" customFormat="1" x14ac:dyDescent="0.25">
      <c r="A220" s="110" t="s">
        <v>65</v>
      </c>
      <c r="B220" s="113" t="s">
        <v>75</v>
      </c>
      <c r="C220" s="14" t="s">
        <v>339</v>
      </c>
      <c r="D220" s="11" t="s">
        <v>349</v>
      </c>
      <c r="E220" s="28">
        <v>1212337</v>
      </c>
      <c r="F220" s="28">
        <v>1212450</v>
      </c>
      <c r="G220" s="28">
        <v>1212450</v>
      </c>
      <c r="H220" s="29">
        <f t="shared" si="28"/>
        <v>100.00932084065735</v>
      </c>
      <c r="I220" s="29">
        <f t="shared" si="29"/>
        <v>100</v>
      </c>
    </row>
    <row r="221" spans="1:9" s="4" customFormat="1" ht="63" x14ac:dyDescent="0.25">
      <c r="A221" s="110"/>
      <c r="B221" s="113"/>
      <c r="C221" s="30" t="s">
        <v>500</v>
      </c>
      <c r="D221" s="11" t="s">
        <v>273</v>
      </c>
      <c r="E221" s="29">
        <v>178855.5</v>
      </c>
      <c r="F221" s="29">
        <v>186009.8</v>
      </c>
      <c r="G221" s="29">
        <v>186009.8</v>
      </c>
      <c r="H221" s="29">
        <f t="shared" si="28"/>
        <v>104.00004472884534</v>
      </c>
      <c r="I221" s="29">
        <f t="shared" si="29"/>
        <v>100</v>
      </c>
    </row>
    <row r="222" spans="1:9" s="4" customFormat="1" x14ac:dyDescent="0.25">
      <c r="A222" s="110" t="s">
        <v>66</v>
      </c>
      <c r="B222" s="113" t="s">
        <v>340</v>
      </c>
      <c r="C222" s="14" t="s">
        <v>339</v>
      </c>
      <c r="D222" s="11" t="s">
        <v>349</v>
      </c>
      <c r="E222" s="28">
        <v>274062</v>
      </c>
      <c r="F222" s="28">
        <v>274062</v>
      </c>
      <c r="G222" s="28">
        <v>274062</v>
      </c>
      <c r="H222" s="29">
        <f t="shared" si="28"/>
        <v>100</v>
      </c>
      <c r="I222" s="29">
        <f t="shared" si="29"/>
        <v>100</v>
      </c>
    </row>
    <row r="223" spans="1:9" s="4" customFormat="1" ht="63" x14ac:dyDescent="0.25">
      <c r="A223" s="110"/>
      <c r="B223" s="113"/>
      <c r="C223" s="30" t="s">
        <v>500</v>
      </c>
      <c r="D223" s="11" t="s">
        <v>273</v>
      </c>
      <c r="E223" s="29">
        <v>66338.3</v>
      </c>
      <c r="F223" s="29">
        <v>66328.800000000003</v>
      </c>
      <c r="G223" s="29">
        <v>66328.800000000003</v>
      </c>
      <c r="H223" s="29">
        <f t="shared" si="28"/>
        <v>99.985679464200913</v>
      </c>
      <c r="I223" s="29">
        <f t="shared" si="29"/>
        <v>100</v>
      </c>
    </row>
    <row r="224" spans="1:9" s="4" customFormat="1" x14ac:dyDescent="0.25">
      <c r="A224" s="110" t="s">
        <v>67</v>
      </c>
      <c r="B224" s="113" t="s">
        <v>83</v>
      </c>
      <c r="C224" s="14" t="s">
        <v>327</v>
      </c>
      <c r="D224" s="11" t="s">
        <v>133</v>
      </c>
      <c r="E224" s="28">
        <v>1038</v>
      </c>
      <c r="F224" s="28">
        <v>1623</v>
      </c>
      <c r="G224" s="28">
        <v>1623</v>
      </c>
      <c r="H224" s="29">
        <f t="shared" si="28"/>
        <v>156.35838150289015</v>
      </c>
      <c r="I224" s="29">
        <f t="shared" si="29"/>
        <v>100</v>
      </c>
    </row>
    <row r="225" spans="1:9" s="4" customFormat="1" ht="63" x14ac:dyDescent="0.25">
      <c r="A225" s="110"/>
      <c r="B225" s="113"/>
      <c r="C225" s="30" t="s">
        <v>500</v>
      </c>
      <c r="D225" s="11" t="s">
        <v>273</v>
      </c>
      <c r="E225" s="29">
        <v>173169.9</v>
      </c>
      <c r="F225" s="29">
        <v>187606.7</v>
      </c>
      <c r="G225" s="29">
        <v>187606.7</v>
      </c>
      <c r="H225" s="29">
        <f t="shared" si="28"/>
        <v>108.33678370201751</v>
      </c>
      <c r="I225" s="29">
        <f t="shared" si="29"/>
        <v>100</v>
      </c>
    </row>
    <row r="226" spans="1:9" s="4" customFormat="1" x14ac:dyDescent="0.25">
      <c r="A226" s="110" t="s">
        <v>68</v>
      </c>
      <c r="B226" s="113" t="s">
        <v>84</v>
      </c>
      <c r="C226" s="14" t="s">
        <v>327</v>
      </c>
      <c r="D226" s="11" t="s">
        <v>133</v>
      </c>
      <c r="E226" s="28">
        <v>3</v>
      </c>
      <c r="F226" s="28">
        <v>3</v>
      </c>
      <c r="G226" s="28">
        <v>3</v>
      </c>
      <c r="H226" s="29">
        <f t="shared" si="28"/>
        <v>100</v>
      </c>
      <c r="I226" s="29">
        <f t="shared" si="29"/>
        <v>100</v>
      </c>
    </row>
    <row r="227" spans="1:9" s="4" customFormat="1" ht="63" x14ac:dyDescent="0.25">
      <c r="A227" s="110"/>
      <c r="B227" s="113"/>
      <c r="C227" s="30" t="s">
        <v>500</v>
      </c>
      <c r="D227" s="11" t="s">
        <v>273</v>
      </c>
      <c r="E227" s="29">
        <v>721.3</v>
      </c>
      <c r="F227" s="29">
        <v>737.2</v>
      </c>
      <c r="G227" s="29">
        <v>737.2</v>
      </c>
      <c r="H227" s="29">
        <f t="shared" si="28"/>
        <v>102.20435325107447</v>
      </c>
      <c r="I227" s="29">
        <f t="shared" si="29"/>
        <v>100</v>
      </c>
    </row>
    <row r="228" spans="1:9" s="4" customFormat="1" x14ac:dyDescent="0.25">
      <c r="A228" s="110" t="s">
        <v>69</v>
      </c>
      <c r="B228" s="113" t="s">
        <v>108</v>
      </c>
      <c r="C228" s="14" t="s">
        <v>327</v>
      </c>
      <c r="D228" s="11" t="s">
        <v>133</v>
      </c>
      <c r="E228" s="28">
        <v>1606</v>
      </c>
      <c r="F228" s="28">
        <v>3942</v>
      </c>
      <c r="G228" s="28">
        <v>3942</v>
      </c>
      <c r="H228" s="29">
        <f t="shared" si="28"/>
        <v>245.45454545454547</v>
      </c>
      <c r="I228" s="29">
        <f t="shared" si="29"/>
        <v>100</v>
      </c>
    </row>
    <row r="229" spans="1:9" s="4" customFormat="1" ht="63" x14ac:dyDescent="0.25">
      <c r="A229" s="110"/>
      <c r="B229" s="113"/>
      <c r="C229" s="30" t="s">
        <v>500</v>
      </c>
      <c r="D229" s="11" t="s">
        <v>273</v>
      </c>
      <c r="E229" s="29">
        <v>314295.8</v>
      </c>
      <c r="F229" s="29">
        <v>357771.2</v>
      </c>
      <c r="G229" s="29">
        <v>357771.2</v>
      </c>
      <c r="H229" s="29">
        <f t="shared" si="28"/>
        <v>113.83263791625598</v>
      </c>
      <c r="I229" s="29">
        <f t="shared" si="29"/>
        <v>100</v>
      </c>
    </row>
    <row r="230" spans="1:9" s="4" customFormat="1" x14ac:dyDescent="0.25">
      <c r="A230" s="110" t="s">
        <v>70</v>
      </c>
      <c r="B230" s="113" t="s">
        <v>85</v>
      </c>
      <c r="C230" s="14" t="s">
        <v>327</v>
      </c>
      <c r="D230" s="11" t="s">
        <v>133</v>
      </c>
      <c r="E230" s="28">
        <v>7</v>
      </c>
      <c r="F230" s="28">
        <v>7</v>
      </c>
      <c r="G230" s="28">
        <v>7</v>
      </c>
      <c r="H230" s="29">
        <f t="shared" si="28"/>
        <v>100</v>
      </c>
      <c r="I230" s="29">
        <f t="shared" si="29"/>
        <v>100</v>
      </c>
    </row>
    <row r="231" spans="1:9" s="4" customFormat="1" ht="63" x14ac:dyDescent="0.25">
      <c r="A231" s="110"/>
      <c r="B231" s="113"/>
      <c r="C231" s="30" t="s">
        <v>500</v>
      </c>
      <c r="D231" s="11" t="s">
        <v>273</v>
      </c>
      <c r="E231" s="29">
        <v>1711.2</v>
      </c>
      <c r="F231" s="29">
        <v>1939.8</v>
      </c>
      <c r="G231" s="29">
        <v>1939.8</v>
      </c>
      <c r="H231" s="29">
        <f t="shared" si="28"/>
        <v>113.35904628330995</v>
      </c>
      <c r="I231" s="29">
        <f t="shared" si="29"/>
        <v>100</v>
      </c>
    </row>
    <row r="232" spans="1:9" s="4" customFormat="1" x14ac:dyDescent="0.25">
      <c r="A232" s="110" t="s">
        <v>71</v>
      </c>
      <c r="B232" s="113" t="s">
        <v>78</v>
      </c>
      <c r="C232" s="14" t="s">
        <v>327</v>
      </c>
      <c r="D232" s="11" t="s">
        <v>133</v>
      </c>
      <c r="E232" s="28">
        <v>1380</v>
      </c>
      <c r="F232" s="28">
        <v>1380</v>
      </c>
      <c r="G232" s="28">
        <v>1380</v>
      </c>
      <c r="H232" s="29">
        <f t="shared" si="28"/>
        <v>100</v>
      </c>
      <c r="I232" s="29">
        <f t="shared" si="29"/>
        <v>100</v>
      </c>
    </row>
    <row r="233" spans="1:9" s="4" customFormat="1" ht="63" x14ac:dyDescent="0.25">
      <c r="A233" s="110"/>
      <c r="B233" s="113"/>
      <c r="C233" s="30" t="s">
        <v>500</v>
      </c>
      <c r="D233" s="11" t="s">
        <v>273</v>
      </c>
      <c r="E233" s="29">
        <v>47230.400000000001</v>
      </c>
      <c r="F233" s="29">
        <v>51202.1</v>
      </c>
      <c r="G233" s="29">
        <v>51202.1</v>
      </c>
      <c r="H233" s="29">
        <f t="shared" si="28"/>
        <v>108.40920254751177</v>
      </c>
      <c r="I233" s="29">
        <f t="shared" si="29"/>
        <v>100</v>
      </c>
    </row>
    <row r="234" spans="1:9" s="4" customFormat="1" x14ac:dyDescent="0.25">
      <c r="A234" s="110" t="s">
        <v>72</v>
      </c>
      <c r="B234" s="113" t="s">
        <v>74</v>
      </c>
      <c r="C234" s="14" t="s">
        <v>327</v>
      </c>
      <c r="D234" s="11" t="s">
        <v>133</v>
      </c>
      <c r="E234" s="11">
        <v>345</v>
      </c>
      <c r="F234" s="28">
        <v>903</v>
      </c>
      <c r="G234" s="28">
        <v>903</v>
      </c>
      <c r="H234" s="29">
        <f t="shared" si="28"/>
        <v>261.73913043478262</v>
      </c>
      <c r="I234" s="29">
        <f t="shared" si="29"/>
        <v>100</v>
      </c>
    </row>
    <row r="235" spans="1:9" s="4" customFormat="1" ht="63" x14ac:dyDescent="0.25">
      <c r="A235" s="110"/>
      <c r="B235" s="113"/>
      <c r="C235" s="30" t="s">
        <v>500</v>
      </c>
      <c r="D235" s="11" t="s">
        <v>273</v>
      </c>
      <c r="E235" s="29">
        <v>43603.9</v>
      </c>
      <c r="F235" s="29">
        <v>68744.899999999994</v>
      </c>
      <c r="G235" s="29">
        <v>68744.899999999994</v>
      </c>
      <c r="H235" s="29">
        <f t="shared" si="28"/>
        <v>157.65768658308085</v>
      </c>
      <c r="I235" s="29">
        <f t="shared" si="29"/>
        <v>100</v>
      </c>
    </row>
    <row r="236" spans="1:9" s="4" customFormat="1" x14ac:dyDescent="0.25">
      <c r="A236" s="110" t="s">
        <v>86</v>
      </c>
      <c r="B236" s="113" t="s">
        <v>81</v>
      </c>
      <c r="C236" s="14" t="s">
        <v>341</v>
      </c>
      <c r="D236" s="11" t="s">
        <v>342</v>
      </c>
      <c r="E236" s="28">
        <v>30091</v>
      </c>
      <c r="F236" s="28">
        <v>33067</v>
      </c>
      <c r="G236" s="28">
        <v>33067</v>
      </c>
      <c r="H236" s="29">
        <f t="shared" si="28"/>
        <v>109.89000033232527</v>
      </c>
      <c r="I236" s="29">
        <f t="shared" si="29"/>
        <v>100</v>
      </c>
    </row>
    <row r="237" spans="1:9" s="4" customFormat="1" ht="63" x14ac:dyDescent="0.25">
      <c r="A237" s="110"/>
      <c r="B237" s="113"/>
      <c r="C237" s="30" t="s">
        <v>500</v>
      </c>
      <c r="D237" s="11" t="s">
        <v>273</v>
      </c>
      <c r="E237" s="29">
        <v>228698.6</v>
      </c>
      <c r="F237" s="29">
        <v>247075.8</v>
      </c>
      <c r="G237" s="29">
        <v>247075.8</v>
      </c>
      <c r="H237" s="29">
        <f t="shared" si="28"/>
        <v>108.03555421852167</v>
      </c>
      <c r="I237" s="29">
        <f t="shared" si="29"/>
        <v>100</v>
      </c>
    </row>
    <row r="238" spans="1:9" s="4" customFormat="1" x14ac:dyDescent="0.25">
      <c r="A238" s="110" t="s">
        <v>87</v>
      </c>
      <c r="B238" s="113" t="s">
        <v>79</v>
      </c>
      <c r="C238" s="14" t="s">
        <v>343</v>
      </c>
      <c r="D238" s="11" t="s">
        <v>80</v>
      </c>
      <c r="E238" s="11">
        <v>80</v>
      </c>
      <c r="F238" s="28">
        <v>80</v>
      </c>
      <c r="G238" s="28">
        <v>80</v>
      </c>
      <c r="H238" s="29">
        <f t="shared" si="28"/>
        <v>100</v>
      </c>
      <c r="I238" s="29">
        <f t="shared" si="29"/>
        <v>100</v>
      </c>
    </row>
    <row r="239" spans="1:9" s="4" customFormat="1" ht="83.25" customHeight="1" x14ac:dyDescent="0.25">
      <c r="A239" s="110"/>
      <c r="B239" s="113"/>
      <c r="C239" s="30" t="s">
        <v>500</v>
      </c>
      <c r="D239" s="11" t="s">
        <v>273</v>
      </c>
      <c r="E239" s="29">
        <v>6573.3</v>
      </c>
      <c r="F239" s="29">
        <v>6806.5</v>
      </c>
      <c r="G239" s="29">
        <v>6806.5</v>
      </c>
      <c r="H239" s="29">
        <f t="shared" si="28"/>
        <v>103.54768533308992</v>
      </c>
      <c r="I239" s="29">
        <f t="shared" si="29"/>
        <v>100</v>
      </c>
    </row>
    <row r="240" spans="1:9" s="4" customFormat="1" x14ac:dyDescent="0.25">
      <c r="A240" s="110" t="s">
        <v>88</v>
      </c>
      <c r="B240" s="113" t="s">
        <v>116</v>
      </c>
      <c r="C240" s="14" t="s">
        <v>343</v>
      </c>
      <c r="D240" s="11" t="s">
        <v>80</v>
      </c>
      <c r="E240" s="11">
        <v>5</v>
      </c>
      <c r="F240" s="28">
        <v>6</v>
      </c>
      <c r="G240" s="28">
        <v>6</v>
      </c>
      <c r="H240" s="29">
        <f t="shared" si="28"/>
        <v>120</v>
      </c>
      <c r="I240" s="29">
        <f t="shared" si="29"/>
        <v>100</v>
      </c>
    </row>
    <row r="241" spans="1:9" s="4" customFormat="1" ht="63" x14ac:dyDescent="0.25">
      <c r="A241" s="110"/>
      <c r="B241" s="113"/>
      <c r="C241" s="30" t="s">
        <v>500</v>
      </c>
      <c r="D241" s="11" t="s">
        <v>273</v>
      </c>
      <c r="E241" s="29">
        <v>9331.2000000000007</v>
      </c>
      <c r="F241" s="29">
        <v>11179.2</v>
      </c>
      <c r="G241" s="29">
        <v>11179.2</v>
      </c>
      <c r="H241" s="29">
        <f t="shared" si="28"/>
        <v>119.8045267489712</v>
      </c>
      <c r="I241" s="29">
        <f t="shared" si="29"/>
        <v>100</v>
      </c>
    </row>
    <row r="242" spans="1:9" s="4" customFormat="1" x14ac:dyDescent="0.25">
      <c r="A242" s="110" t="s">
        <v>89</v>
      </c>
      <c r="B242" s="113" t="s">
        <v>117</v>
      </c>
      <c r="C242" s="14" t="s">
        <v>343</v>
      </c>
      <c r="D242" s="11" t="s">
        <v>80</v>
      </c>
      <c r="E242" s="11">
        <v>1</v>
      </c>
      <c r="F242" s="28">
        <v>1</v>
      </c>
      <c r="G242" s="28">
        <v>1</v>
      </c>
      <c r="H242" s="29">
        <f t="shared" si="28"/>
        <v>100</v>
      </c>
      <c r="I242" s="29">
        <f t="shared" si="29"/>
        <v>100</v>
      </c>
    </row>
    <row r="243" spans="1:9" s="4" customFormat="1" ht="63" x14ac:dyDescent="0.25">
      <c r="A243" s="110"/>
      <c r="B243" s="113"/>
      <c r="C243" s="30" t="s">
        <v>500</v>
      </c>
      <c r="D243" s="11" t="s">
        <v>273</v>
      </c>
      <c r="E243" s="29">
        <v>1866.2</v>
      </c>
      <c r="F243" s="29">
        <v>1863.2</v>
      </c>
      <c r="G243" s="29">
        <v>1863.2</v>
      </c>
      <c r="H243" s="29">
        <f t="shared" si="28"/>
        <v>99.839245525667124</v>
      </c>
      <c r="I243" s="29">
        <f t="shared" si="29"/>
        <v>100</v>
      </c>
    </row>
    <row r="244" spans="1:9" s="4" customFormat="1" ht="31.5" x14ac:dyDescent="0.25">
      <c r="A244" s="110" t="s">
        <v>90</v>
      </c>
      <c r="B244" s="113" t="s">
        <v>344</v>
      </c>
      <c r="C244" s="14" t="s">
        <v>345</v>
      </c>
      <c r="D244" s="11" t="s">
        <v>80</v>
      </c>
      <c r="E244" s="11">
        <v>6</v>
      </c>
      <c r="F244" s="28">
        <v>6</v>
      </c>
      <c r="G244" s="28">
        <v>6</v>
      </c>
      <c r="H244" s="29">
        <f t="shared" si="28"/>
        <v>100</v>
      </c>
      <c r="I244" s="29">
        <f t="shared" si="29"/>
        <v>100</v>
      </c>
    </row>
    <row r="245" spans="1:9" s="4" customFormat="1" ht="63" x14ac:dyDescent="0.25">
      <c r="A245" s="110"/>
      <c r="B245" s="113"/>
      <c r="C245" s="30" t="s">
        <v>500</v>
      </c>
      <c r="D245" s="11" t="s">
        <v>273</v>
      </c>
      <c r="E245" s="29">
        <v>11197.4</v>
      </c>
      <c r="F245" s="29">
        <v>11179.2</v>
      </c>
      <c r="G245" s="29">
        <v>11179.2</v>
      </c>
      <c r="H245" s="29">
        <f t="shared" si="28"/>
        <v>99.837462268026513</v>
      </c>
      <c r="I245" s="29">
        <f t="shared" si="29"/>
        <v>100</v>
      </c>
    </row>
    <row r="246" spans="1:9" s="4" customFormat="1" x14ac:dyDescent="0.25">
      <c r="A246" s="110" t="s">
        <v>91</v>
      </c>
      <c r="B246" s="113" t="s">
        <v>594</v>
      </c>
      <c r="C246" s="14" t="s">
        <v>339</v>
      </c>
      <c r="D246" s="11" t="s">
        <v>349</v>
      </c>
      <c r="E246" s="53">
        <v>36180</v>
      </c>
      <c r="F246" s="53">
        <v>36180</v>
      </c>
      <c r="G246" s="53">
        <v>36180</v>
      </c>
      <c r="H246" s="29">
        <f t="shared" si="28"/>
        <v>100</v>
      </c>
      <c r="I246" s="29">
        <f t="shared" si="29"/>
        <v>100</v>
      </c>
    </row>
    <row r="247" spans="1:9" s="4" customFormat="1" ht="63" x14ac:dyDescent="0.25">
      <c r="A247" s="110"/>
      <c r="B247" s="113"/>
      <c r="C247" s="30" t="s">
        <v>500</v>
      </c>
      <c r="D247" s="11" t="s">
        <v>273</v>
      </c>
      <c r="E247" s="29">
        <v>3455.2</v>
      </c>
      <c r="F247" s="29">
        <v>3455.2</v>
      </c>
      <c r="G247" s="29">
        <v>3455.2</v>
      </c>
      <c r="H247" s="29">
        <f t="shared" si="28"/>
        <v>100</v>
      </c>
      <c r="I247" s="29">
        <f t="shared" si="29"/>
        <v>100</v>
      </c>
    </row>
    <row r="248" spans="1:9" s="4" customFormat="1" x14ac:dyDescent="0.25">
      <c r="A248" s="110" t="s">
        <v>92</v>
      </c>
      <c r="B248" s="113" t="s">
        <v>110</v>
      </c>
      <c r="C248" s="14" t="s">
        <v>339</v>
      </c>
      <c r="D248" s="11" t="s">
        <v>349</v>
      </c>
      <c r="E248" s="53">
        <v>3152</v>
      </c>
      <c r="F248" s="53">
        <v>3152</v>
      </c>
      <c r="G248" s="53">
        <v>3152</v>
      </c>
      <c r="H248" s="29">
        <f t="shared" si="28"/>
        <v>100</v>
      </c>
      <c r="I248" s="29">
        <f t="shared" si="29"/>
        <v>100</v>
      </c>
    </row>
    <row r="249" spans="1:9" s="4" customFormat="1" ht="63" x14ac:dyDescent="0.25">
      <c r="A249" s="110"/>
      <c r="B249" s="113"/>
      <c r="C249" s="30" t="s">
        <v>500</v>
      </c>
      <c r="D249" s="11" t="s">
        <v>273</v>
      </c>
      <c r="E249" s="11">
        <v>153.4</v>
      </c>
      <c r="F249" s="29">
        <v>153.69999999999999</v>
      </c>
      <c r="G249" s="29">
        <v>153.69999999999999</v>
      </c>
      <c r="H249" s="29">
        <f t="shared" si="28"/>
        <v>100.19556714471966</v>
      </c>
      <c r="I249" s="29">
        <f t="shared" si="29"/>
        <v>100</v>
      </c>
    </row>
    <row r="250" spans="1:9" s="4" customFormat="1" x14ac:dyDescent="0.25">
      <c r="A250" s="110" t="s">
        <v>510</v>
      </c>
      <c r="B250" s="113" t="s">
        <v>111</v>
      </c>
      <c r="C250" s="14" t="s">
        <v>339</v>
      </c>
      <c r="D250" s="11" t="s">
        <v>349</v>
      </c>
      <c r="E250" s="53">
        <v>532070</v>
      </c>
      <c r="F250" s="53">
        <v>532070</v>
      </c>
      <c r="G250" s="53">
        <v>532070</v>
      </c>
      <c r="H250" s="29">
        <f t="shared" si="28"/>
        <v>100</v>
      </c>
      <c r="I250" s="29">
        <f t="shared" si="29"/>
        <v>100</v>
      </c>
    </row>
    <row r="251" spans="1:9" s="4" customFormat="1" ht="63" x14ac:dyDescent="0.25">
      <c r="A251" s="110"/>
      <c r="B251" s="113"/>
      <c r="C251" s="30" t="s">
        <v>500</v>
      </c>
      <c r="D251" s="11" t="s">
        <v>273</v>
      </c>
      <c r="E251" s="29">
        <v>25886.3</v>
      </c>
      <c r="F251" s="29">
        <v>25952.3</v>
      </c>
      <c r="G251" s="29">
        <v>25952.3</v>
      </c>
      <c r="H251" s="29">
        <f t="shared" si="28"/>
        <v>100.25496111842943</v>
      </c>
      <c r="I251" s="29">
        <f t="shared" si="29"/>
        <v>100</v>
      </c>
    </row>
    <row r="252" spans="1:9" s="4" customFormat="1" x14ac:dyDescent="0.25">
      <c r="A252" s="110" t="s">
        <v>93</v>
      </c>
      <c r="B252" s="113" t="s">
        <v>112</v>
      </c>
      <c r="C252" s="14" t="s">
        <v>339</v>
      </c>
      <c r="D252" s="11" t="s">
        <v>349</v>
      </c>
      <c r="E252" s="53">
        <v>72580</v>
      </c>
      <c r="F252" s="53">
        <v>72580</v>
      </c>
      <c r="G252" s="53">
        <v>72580</v>
      </c>
      <c r="H252" s="29">
        <f t="shared" si="28"/>
        <v>100</v>
      </c>
      <c r="I252" s="29">
        <f t="shared" si="29"/>
        <v>100</v>
      </c>
    </row>
    <row r="253" spans="1:9" s="4" customFormat="1" ht="63" x14ac:dyDescent="0.25">
      <c r="A253" s="110"/>
      <c r="B253" s="113"/>
      <c r="C253" s="30" t="s">
        <v>500</v>
      </c>
      <c r="D253" s="11" t="s">
        <v>273</v>
      </c>
      <c r="E253" s="11">
        <v>1765.6</v>
      </c>
      <c r="F253" s="29">
        <v>1770.1</v>
      </c>
      <c r="G253" s="29">
        <v>1770.1</v>
      </c>
      <c r="H253" s="29">
        <f t="shared" si="28"/>
        <v>100.25487086542819</v>
      </c>
      <c r="I253" s="29">
        <f t="shared" si="29"/>
        <v>100</v>
      </c>
    </row>
    <row r="254" spans="1:9" s="4" customFormat="1" x14ac:dyDescent="0.25">
      <c r="A254" s="110" t="s">
        <v>94</v>
      </c>
      <c r="B254" s="113" t="s">
        <v>113</v>
      </c>
      <c r="C254" s="14" t="s">
        <v>339</v>
      </c>
      <c r="D254" s="11" t="s">
        <v>349</v>
      </c>
      <c r="E254" s="53">
        <v>185850</v>
      </c>
      <c r="F254" s="53">
        <v>185850</v>
      </c>
      <c r="G254" s="53">
        <v>185850</v>
      </c>
      <c r="H254" s="29">
        <f t="shared" si="28"/>
        <v>100</v>
      </c>
      <c r="I254" s="29">
        <f t="shared" si="29"/>
        <v>100</v>
      </c>
    </row>
    <row r="255" spans="1:9" s="4" customFormat="1" ht="63" x14ac:dyDescent="0.25">
      <c r="A255" s="110"/>
      <c r="B255" s="113"/>
      <c r="C255" s="30" t="s">
        <v>500</v>
      </c>
      <c r="D255" s="11" t="s">
        <v>273</v>
      </c>
      <c r="E255" s="29">
        <v>17869.400000000001</v>
      </c>
      <c r="F255" s="29">
        <v>17914.2</v>
      </c>
      <c r="G255" s="29">
        <v>17914.2</v>
      </c>
      <c r="H255" s="29">
        <f t="shared" si="28"/>
        <v>100.25070791408777</v>
      </c>
      <c r="I255" s="29">
        <f t="shared" si="29"/>
        <v>100</v>
      </c>
    </row>
    <row r="256" spans="1:9" s="4" customFormat="1" x14ac:dyDescent="0.25">
      <c r="A256" s="110" t="s">
        <v>95</v>
      </c>
      <c r="B256" s="113" t="s">
        <v>346</v>
      </c>
      <c r="C256" s="14" t="s">
        <v>347</v>
      </c>
      <c r="D256" s="11" t="s">
        <v>80</v>
      </c>
      <c r="E256" s="11">
        <v>50</v>
      </c>
      <c r="F256" s="54">
        <v>50</v>
      </c>
      <c r="G256" s="54">
        <v>50</v>
      </c>
      <c r="H256" s="29">
        <f t="shared" si="28"/>
        <v>100</v>
      </c>
      <c r="I256" s="29">
        <f t="shared" si="29"/>
        <v>100</v>
      </c>
    </row>
    <row r="257" spans="1:9" s="4" customFormat="1" ht="63" x14ac:dyDescent="0.25">
      <c r="A257" s="110"/>
      <c r="B257" s="113"/>
      <c r="C257" s="30" t="s">
        <v>500</v>
      </c>
      <c r="D257" s="11" t="s">
        <v>273</v>
      </c>
      <c r="E257" s="29">
        <v>2963.3</v>
      </c>
      <c r="F257" s="29">
        <v>2969.1</v>
      </c>
      <c r="G257" s="29">
        <v>2969.1</v>
      </c>
      <c r="H257" s="29">
        <f t="shared" si="28"/>
        <v>100.19572773597002</v>
      </c>
      <c r="I257" s="29">
        <f t="shared" si="29"/>
        <v>100</v>
      </c>
    </row>
    <row r="258" spans="1:9" s="4" customFormat="1" ht="47.25" x14ac:dyDescent="0.25">
      <c r="A258" s="110" t="s">
        <v>96</v>
      </c>
      <c r="B258" s="113" t="s">
        <v>114</v>
      </c>
      <c r="C258" s="14" t="s">
        <v>350</v>
      </c>
      <c r="D258" s="11" t="s">
        <v>80</v>
      </c>
      <c r="E258" s="11">
        <v>737</v>
      </c>
      <c r="F258" s="55">
        <v>737</v>
      </c>
      <c r="G258" s="55">
        <v>737</v>
      </c>
      <c r="H258" s="29">
        <f t="shared" si="28"/>
        <v>100</v>
      </c>
      <c r="I258" s="29">
        <f t="shared" si="29"/>
        <v>100</v>
      </c>
    </row>
    <row r="259" spans="1:9" s="4" customFormat="1" ht="63" x14ac:dyDescent="0.25">
      <c r="A259" s="110"/>
      <c r="B259" s="113"/>
      <c r="C259" s="30" t="s">
        <v>500</v>
      </c>
      <c r="D259" s="11" t="s">
        <v>273</v>
      </c>
      <c r="E259" s="29">
        <v>82937.3</v>
      </c>
      <c r="F259" s="29">
        <v>83177.5</v>
      </c>
      <c r="G259" s="29">
        <v>83177.5</v>
      </c>
      <c r="H259" s="29">
        <f t="shared" ref="H259:H294" si="32">G259/E259*100</f>
        <v>100.28961637285032</v>
      </c>
      <c r="I259" s="29">
        <f t="shared" ref="I259:I294" si="33">G259/F259*100</f>
        <v>100</v>
      </c>
    </row>
    <row r="260" spans="1:9" s="4" customFormat="1" ht="15.75" customHeight="1" x14ac:dyDescent="0.25">
      <c r="A260" s="110" t="s">
        <v>97</v>
      </c>
      <c r="B260" s="137" t="s">
        <v>488</v>
      </c>
      <c r="C260" s="56" t="s">
        <v>348</v>
      </c>
      <c r="D260" s="11" t="s">
        <v>133</v>
      </c>
      <c r="E260" s="57">
        <v>8234</v>
      </c>
      <c r="F260" s="57">
        <v>8234</v>
      </c>
      <c r="G260" s="57">
        <v>8234</v>
      </c>
      <c r="H260" s="29">
        <f t="shared" si="32"/>
        <v>100</v>
      </c>
      <c r="I260" s="29">
        <f t="shared" si="33"/>
        <v>100</v>
      </c>
    </row>
    <row r="261" spans="1:9" s="4" customFormat="1" ht="82.5" customHeight="1" x14ac:dyDescent="0.25">
      <c r="A261" s="110"/>
      <c r="B261" s="138"/>
      <c r="C261" s="30" t="s">
        <v>500</v>
      </c>
      <c r="D261" s="11" t="s">
        <v>273</v>
      </c>
      <c r="E261" s="29">
        <v>372318.8</v>
      </c>
      <c r="F261" s="29">
        <v>372318.8</v>
      </c>
      <c r="G261" s="29">
        <v>372318.8</v>
      </c>
      <c r="H261" s="29">
        <f t="shared" si="32"/>
        <v>100</v>
      </c>
      <c r="I261" s="29">
        <f t="shared" si="33"/>
        <v>100</v>
      </c>
    </row>
    <row r="262" spans="1:9" s="4" customFormat="1" ht="15.75" customHeight="1" x14ac:dyDescent="0.25">
      <c r="A262" s="110" t="s">
        <v>98</v>
      </c>
      <c r="B262" s="137" t="s">
        <v>595</v>
      </c>
      <c r="C262" s="14" t="s">
        <v>348</v>
      </c>
      <c r="D262" s="11" t="s">
        <v>133</v>
      </c>
      <c r="E262" s="57">
        <v>2707</v>
      </c>
      <c r="F262" s="57">
        <v>2707</v>
      </c>
      <c r="G262" s="57">
        <v>2707</v>
      </c>
      <c r="H262" s="29">
        <f t="shared" si="32"/>
        <v>100</v>
      </c>
      <c r="I262" s="29">
        <f t="shared" si="33"/>
        <v>100</v>
      </c>
    </row>
    <row r="263" spans="1:9" s="4" customFormat="1" ht="82.5" customHeight="1" x14ac:dyDescent="0.25">
      <c r="A263" s="110"/>
      <c r="B263" s="138"/>
      <c r="C263" s="30" t="s">
        <v>500</v>
      </c>
      <c r="D263" s="11" t="s">
        <v>273</v>
      </c>
      <c r="E263" s="29">
        <v>133812.70000000001</v>
      </c>
      <c r="F263" s="29">
        <v>133812.70000000001</v>
      </c>
      <c r="G263" s="29">
        <v>133812.70000000001</v>
      </c>
      <c r="H263" s="29">
        <f t="shared" si="32"/>
        <v>100</v>
      </c>
      <c r="I263" s="29">
        <f t="shared" si="33"/>
        <v>100</v>
      </c>
    </row>
    <row r="264" spans="1:9" s="4" customFormat="1" ht="15.75" customHeight="1" x14ac:dyDescent="0.25">
      <c r="A264" s="110" t="s">
        <v>99</v>
      </c>
      <c r="B264" s="122" t="s">
        <v>596</v>
      </c>
      <c r="C264" s="14" t="s">
        <v>348</v>
      </c>
      <c r="D264" s="11" t="s">
        <v>133</v>
      </c>
      <c r="E264" s="57">
        <v>1055</v>
      </c>
      <c r="F264" s="57">
        <v>1055</v>
      </c>
      <c r="G264" s="57">
        <v>1055</v>
      </c>
      <c r="H264" s="29">
        <f t="shared" si="32"/>
        <v>100</v>
      </c>
      <c r="I264" s="29">
        <f t="shared" si="33"/>
        <v>100</v>
      </c>
    </row>
    <row r="265" spans="1:9" s="4" customFormat="1" ht="84.75" customHeight="1" x14ac:dyDescent="0.25">
      <c r="A265" s="110"/>
      <c r="B265" s="122"/>
      <c r="C265" s="30" t="s">
        <v>500</v>
      </c>
      <c r="D265" s="11" t="s">
        <v>273</v>
      </c>
      <c r="E265" s="29">
        <v>47577.7</v>
      </c>
      <c r="F265" s="29">
        <v>47577.7</v>
      </c>
      <c r="G265" s="29">
        <v>47577.7</v>
      </c>
      <c r="H265" s="29">
        <f t="shared" si="32"/>
        <v>100</v>
      </c>
      <c r="I265" s="29">
        <f t="shared" si="33"/>
        <v>100</v>
      </c>
    </row>
    <row r="266" spans="1:9" s="4" customFormat="1" ht="15.75" customHeight="1" x14ac:dyDescent="0.25">
      <c r="A266" s="110" t="s">
        <v>100</v>
      </c>
      <c r="B266" s="122" t="s">
        <v>597</v>
      </c>
      <c r="C266" s="14" t="s">
        <v>348</v>
      </c>
      <c r="D266" s="11" t="s">
        <v>133</v>
      </c>
      <c r="E266" s="11">
        <v>318</v>
      </c>
      <c r="F266" s="55">
        <v>318</v>
      </c>
      <c r="G266" s="55">
        <v>318</v>
      </c>
      <c r="H266" s="29">
        <f t="shared" ref="H266:H269" si="34">G266/E266*100</f>
        <v>100</v>
      </c>
      <c r="I266" s="29">
        <f t="shared" ref="I266:I269" si="35">G266/F266*100</f>
        <v>100</v>
      </c>
    </row>
    <row r="267" spans="1:9" s="4" customFormat="1" ht="84.75" customHeight="1" x14ac:dyDescent="0.25">
      <c r="A267" s="110"/>
      <c r="B267" s="122"/>
      <c r="C267" s="30" t="s">
        <v>500</v>
      </c>
      <c r="D267" s="11" t="s">
        <v>273</v>
      </c>
      <c r="E267" s="29">
        <v>12092.6</v>
      </c>
      <c r="F267" s="29">
        <v>12092.6</v>
      </c>
      <c r="G267" s="29">
        <v>12092.6</v>
      </c>
      <c r="H267" s="29">
        <f t="shared" si="34"/>
        <v>100</v>
      </c>
      <c r="I267" s="29">
        <f t="shared" si="35"/>
        <v>100</v>
      </c>
    </row>
    <row r="268" spans="1:9" s="4" customFormat="1" ht="30" customHeight="1" x14ac:dyDescent="0.25">
      <c r="A268" s="125" t="s">
        <v>101</v>
      </c>
      <c r="B268" s="137" t="s">
        <v>598</v>
      </c>
      <c r="C268" s="60" t="s">
        <v>348</v>
      </c>
      <c r="D268" s="63" t="s">
        <v>133</v>
      </c>
      <c r="E268" s="63">
        <v>421</v>
      </c>
      <c r="F268" s="63">
        <v>421</v>
      </c>
      <c r="G268" s="63">
        <v>421</v>
      </c>
      <c r="H268" s="59">
        <f t="shared" si="34"/>
        <v>100</v>
      </c>
      <c r="I268" s="59">
        <f t="shared" si="35"/>
        <v>100</v>
      </c>
    </row>
    <row r="269" spans="1:9" s="4" customFormat="1" ht="84.75" customHeight="1" x14ac:dyDescent="0.25">
      <c r="A269" s="125"/>
      <c r="B269" s="138"/>
      <c r="C269" s="60" t="s">
        <v>500</v>
      </c>
      <c r="D269" s="63" t="s">
        <v>273</v>
      </c>
      <c r="E269" s="64">
        <v>6738.7</v>
      </c>
      <c r="F269" s="64">
        <v>6738.7</v>
      </c>
      <c r="G269" s="64">
        <v>6738.7</v>
      </c>
      <c r="H269" s="59">
        <f t="shared" si="34"/>
        <v>100</v>
      </c>
      <c r="I269" s="59">
        <f t="shared" si="35"/>
        <v>100</v>
      </c>
    </row>
    <row r="270" spans="1:9" s="4" customFormat="1" ht="84.75" customHeight="1" x14ac:dyDescent="0.25">
      <c r="A270" s="139" t="s">
        <v>102</v>
      </c>
      <c r="B270" s="137" t="s">
        <v>599</v>
      </c>
      <c r="C270" s="60" t="s">
        <v>348</v>
      </c>
      <c r="D270" s="63" t="s">
        <v>133</v>
      </c>
      <c r="E270" s="64">
        <v>1</v>
      </c>
      <c r="F270" s="64">
        <v>1</v>
      </c>
      <c r="G270" s="64">
        <v>1</v>
      </c>
      <c r="H270" s="59">
        <f t="shared" ref="H270:H271" si="36">G270/E270*100</f>
        <v>100</v>
      </c>
      <c r="I270" s="59">
        <f t="shared" ref="I270:I271" si="37">G270/F270*100</f>
        <v>100</v>
      </c>
    </row>
    <row r="271" spans="1:9" s="4" customFormat="1" ht="84.75" customHeight="1" x14ac:dyDescent="0.25">
      <c r="A271" s="140"/>
      <c r="B271" s="138"/>
      <c r="C271" s="60" t="s">
        <v>500</v>
      </c>
      <c r="D271" s="63" t="s">
        <v>273</v>
      </c>
      <c r="E271" s="64">
        <v>100.1</v>
      </c>
      <c r="F271" s="64">
        <v>100.1</v>
      </c>
      <c r="G271" s="64">
        <v>100.1</v>
      </c>
      <c r="H271" s="59">
        <f t="shared" si="36"/>
        <v>100</v>
      </c>
      <c r="I271" s="59">
        <f t="shared" si="37"/>
        <v>100</v>
      </c>
    </row>
    <row r="272" spans="1:9" s="4" customFormat="1" x14ac:dyDescent="0.25">
      <c r="A272" s="139" t="s">
        <v>103</v>
      </c>
      <c r="B272" s="122" t="s">
        <v>118</v>
      </c>
      <c r="C272" s="60" t="s">
        <v>348</v>
      </c>
      <c r="D272" s="63" t="s">
        <v>133</v>
      </c>
      <c r="E272" s="65">
        <v>15405</v>
      </c>
      <c r="F272" s="65">
        <v>15405</v>
      </c>
      <c r="G272" s="65">
        <v>15405</v>
      </c>
      <c r="H272" s="59">
        <f t="shared" si="32"/>
        <v>100</v>
      </c>
      <c r="I272" s="59">
        <f t="shared" si="33"/>
        <v>100</v>
      </c>
    </row>
    <row r="273" spans="1:9" s="4" customFormat="1" ht="76.5" customHeight="1" x14ac:dyDescent="0.25">
      <c r="A273" s="140"/>
      <c r="B273" s="122"/>
      <c r="C273" s="60" t="s">
        <v>500</v>
      </c>
      <c r="D273" s="63" t="s">
        <v>273</v>
      </c>
      <c r="E273" s="59">
        <v>813509.1</v>
      </c>
      <c r="F273" s="59">
        <v>813509.1</v>
      </c>
      <c r="G273" s="59">
        <v>813509.1</v>
      </c>
      <c r="H273" s="59">
        <f t="shared" si="32"/>
        <v>100</v>
      </c>
      <c r="I273" s="59">
        <f t="shared" si="33"/>
        <v>100</v>
      </c>
    </row>
    <row r="274" spans="1:9" s="4" customFormat="1" x14ac:dyDescent="0.25">
      <c r="A274" s="139" t="s">
        <v>104</v>
      </c>
      <c r="B274" s="122" t="s">
        <v>119</v>
      </c>
      <c r="C274" s="60" t="s">
        <v>348</v>
      </c>
      <c r="D274" s="63" t="s">
        <v>133</v>
      </c>
      <c r="E274" s="65">
        <v>2020</v>
      </c>
      <c r="F274" s="65">
        <v>2020</v>
      </c>
      <c r="G274" s="65">
        <v>2020</v>
      </c>
      <c r="H274" s="59">
        <f t="shared" si="32"/>
        <v>100</v>
      </c>
      <c r="I274" s="59">
        <f t="shared" si="33"/>
        <v>100</v>
      </c>
    </row>
    <row r="275" spans="1:9" s="4" customFormat="1" ht="67.5" customHeight="1" x14ac:dyDescent="0.25">
      <c r="A275" s="140"/>
      <c r="B275" s="122"/>
      <c r="C275" s="60" t="s">
        <v>500</v>
      </c>
      <c r="D275" s="63" t="s">
        <v>273</v>
      </c>
      <c r="E275" s="63">
        <v>43128.1</v>
      </c>
      <c r="F275" s="59">
        <v>43128.1</v>
      </c>
      <c r="G275" s="59">
        <v>43128.1</v>
      </c>
      <c r="H275" s="59">
        <f t="shared" si="32"/>
        <v>100</v>
      </c>
      <c r="I275" s="59">
        <f t="shared" si="33"/>
        <v>100</v>
      </c>
    </row>
    <row r="276" spans="1:9" s="4" customFormat="1" x14ac:dyDescent="0.25">
      <c r="A276" s="139" t="s">
        <v>105</v>
      </c>
      <c r="B276" s="122" t="s">
        <v>120</v>
      </c>
      <c r="C276" s="60" t="s">
        <v>348</v>
      </c>
      <c r="D276" s="63" t="s">
        <v>133</v>
      </c>
      <c r="E276" s="63">
        <v>65</v>
      </c>
      <c r="F276" s="62">
        <v>65</v>
      </c>
      <c r="G276" s="62">
        <v>65</v>
      </c>
      <c r="H276" s="59">
        <f t="shared" si="32"/>
        <v>100</v>
      </c>
      <c r="I276" s="59">
        <f t="shared" si="33"/>
        <v>100</v>
      </c>
    </row>
    <row r="277" spans="1:9" s="4" customFormat="1" ht="63.75" customHeight="1" x14ac:dyDescent="0.25">
      <c r="A277" s="140"/>
      <c r="B277" s="122"/>
      <c r="C277" s="60" t="s">
        <v>500</v>
      </c>
      <c r="D277" s="63" t="s">
        <v>273</v>
      </c>
      <c r="E277" s="59">
        <v>2595</v>
      </c>
      <c r="F277" s="59">
        <v>2595</v>
      </c>
      <c r="G277" s="59">
        <v>2595</v>
      </c>
      <c r="H277" s="59">
        <f t="shared" si="32"/>
        <v>100</v>
      </c>
      <c r="I277" s="59">
        <f t="shared" si="33"/>
        <v>100</v>
      </c>
    </row>
    <row r="278" spans="1:9" s="4" customFormat="1" x14ac:dyDescent="0.25">
      <c r="A278" s="139" t="s">
        <v>106</v>
      </c>
      <c r="B278" s="122" t="s">
        <v>121</v>
      </c>
      <c r="C278" s="60" t="s">
        <v>348</v>
      </c>
      <c r="D278" s="63" t="s">
        <v>133</v>
      </c>
      <c r="E278" s="65">
        <v>427</v>
      </c>
      <c r="F278" s="65">
        <v>427</v>
      </c>
      <c r="G278" s="65">
        <v>427</v>
      </c>
      <c r="H278" s="59">
        <f t="shared" si="32"/>
        <v>100</v>
      </c>
      <c r="I278" s="59">
        <f t="shared" si="33"/>
        <v>100</v>
      </c>
    </row>
    <row r="279" spans="1:9" s="4" customFormat="1" ht="73.5" customHeight="1" x14ac:dyDescent="0.25">
      <c r="A279" s="140"/>
      <c r="B279" s="122"/>
      <c r="C279" s="60" t="s">
        <v>500</v>
      </c>
      <c r="D279" s="63" t="s">
        <v>273</v>
      </c>
      <c r="E279" s="59">
        <v>8789.9</v>
      </c>
      <c r="F279" s="59">
        <v>8789.9</v>
      </c>
      <c r="G279" s="59">
        <v>8789.9</v>
      </c>
      <c r="H279" s="59">
        <f t="shared" si="32"/>
        <v>100</v>
      </c>
      <c r="I279" s="59">
        <f t="shared" si="33"/>
        <v>100</v>
      </c>
    </row>
    <row r="280" spans="1:9" s="4" customFormat="1" x14ac:dyDescent="0.25">
      <c r="A280" s="125" t="s">
        <v>107</v>
      </c>
      <c r="B280" s="122" t="s">
        <v>122</v>
      </c>
      <c r="C280" s="60" t="s">
        <v>348</v>
      </c>
      <c r="D280" s="63" t="s">
        <v>133</v>
      </c>
      <c r="E280" s="63">
        <v>38</v>
      </c>
      <c r="F280" s="62">
        <v>38</v>
      </c>
      <c r="G280" s="62">
        <v>38</v>
      </c>
      <c r="H280" s="59">
        <f t="shared" si="32"/>
        <v>100</v>
      </c>
      <c r="I280" s="59">
        <f t="shared" si="33"/>
        <v>100</v>
      </c>
    </row>
    <row r="281" spans="1:9" s="4" customFormat="1" ht="65.25" customHeight="1" x14ac:dyDescent="0.25">
      <c r="A281" s="125"/>
      <c r="B281" s="122"/>
      <c r="C281" s="60" t="s">
        <v>500</v>
      </c>
      <c r="D281" s="63" t="s">
        <v>273</v>
      </c>
      <c r="E281" s="59">
        <v>699.2</v>
      </c>
      <c r="F281" s="59">
        <v>699.2</v>
      </c>
      <c r="G281" s="59">
        <v>699.2</v>
      </c>
      <c r="H281" s="59">
        <f t="shared" si="32"/>
        <v>100</v>
      </c>
      <c r="I281" s="59">
        <f t="shared" si="33"/>
        <v>100</v>
      </c>
    </row>
    <row r="282" spans="1:9" s="4" customFormat="1" x14ac:dyDescent="0.25">
      <c r="A282" s="125" t="s">
        <v>491</v>
      </c>
      <c r="B282" s="122" t="s">
        <v>489</v>
      </c>
      <c r="C282" s="60" t="s">
        <v>339</v>
      </c>
      <c r="D282" s="63" t="s">
        <v>349</v>
      </c>
      <c r="E282" s="65">
        <v>822078</v>
      </c>
      <c r="F282" s="65">
        <v>822078</v>
      </c>
      <c r="G282" s="65">
        <v>822078</v>
      </c>
      <c r="H282" s="59">
        <f t="shared" si="32"/>
        <v>100</v>
      </c>
      <c r="I282" s="59">
        <f t="shared" si="33"/>
        <v>100</v>
      </c>
    </row>
    <row r="283" spans="1:9" s="4" customFormat="1" ht="69" customHeight="1" x14ac:dyDescent="0.25">
      <c r="A283" s="125"/>
      <c r="B283" s="122"/>
      <c r="C283" s="60" t="s">
        <v>500</v>
      </c>
      <c r="D283" s="63" t="s">
        <v>273</v>
      </c>
      <c r="E283" s="59">
        <v>345169.7</v>
      </c>
      <c r="F283" s="59">
        <v>345169.7</v>
      </c>
      <c r="G283" s="59">
        <v>345169.7</v>
      </c>
      <c r="H283" s="59">
        <f t="shared" si="32"/>
        <v>100</v>
      </c>
      <c r="I283" s="59">
        <f t="shared" si="33"/>
        <v>100</v>
      </c>
    </row>
    <row r="284" spans="1:9" s="4" customFormat="1" x14ac:dyDescent="0.25">
      <c r="A284" s="125" t="s">
        <v>492</v>
      </c>
      <c r="B284" s="122" t="s">
        <v>490</v>
      </c>
      <c r="C284" s="60" t="s">
        <v>339</v>
      </c>
      <c r="D284" s="63" t="s">
        <v>349</v>
      </c>
      <c r="E284" s="65">
        <v>345600</v>
      </c>
      <c r="F284" s="65">
        <v>345600</v>
      </c>
      <c r="G284" s="65">
        <v>345600</v>
      </c>
      <c r="H284" s="59">
        <f t="shared" si="32"/>
        <v>100</v>
      </c>
      <c r="I284" s="59">
        <f t="shared" si="33"/>
        <v>100</v>
      </c>
    </row>
    <row r="285" spans="1:9" s="4" customFormat="1" ht="72" customHeight="1" x14ac:dyDescent="0.25">
      <c r="A285" s="125"/>
      <c r="B285" s="122"/>
      <c r="C285" s="60" t="s">
        <v>500</v>
      </c>
      <c r="D285" s="63" t="s">
        <v>273</v>
      </c>
      <c r="E285" s="59">
        <v>24120.5</v>
      </c>
      <c r="F285" s="59">
        <v>21878</v>
      </c>
      <c r="G285" s="59">
        <v>21878</v>
      </c>
      <c r="H285" s="59">
        <f t="shared" si="32"/>
        <v>90.702929043759468</v>
      </c>
      <c r="I285" s="59">
        <f t="shared" si="33"/>
        <v>100</v>
      </c>
    </row>
    <row r="286" spans="1:9" s="5" customFormat="1" ht="21.75" customHeight="1" x14ac:dyDescent="0.25">
      <c r="A286" s="125" t="s">
        <v>493</v>
      </c>
      <c r="B286" s="122" t="s">
        <v>600</v>
      </c>
      <c r="C286" s="60" t="s">
        <v>339</v>
      </c>
      <c r="D286" s="63" t="s">
        <v>349</v>
      </c>
      <c r="E286" s="65">
        <v>401</v>
      </c>
      <c r="F286" s="65">
        <v>401</v>
      </c>
      <c r="G286" s="65">
        <v>401</v>
      </c>
      <c r="H286" s="59">
        <f t="shared" ref="H286:H293" si="38">G286/E286*100</f>
        <v>100</v>
      </c>
      <c r="I286" s="59">
        <f t="shared" ref="I286:I293" si="39">G286/F286*100</f>
        <v>100</v>
      </c>
    </row>
    <row r="287" spans="1:9" s="5" customFormat="1" ht="60.75" customHeight="1" x14ac:dyDescent="0.25">
      <c r="A287" s="125"/>
      <c r="B287" s="122"/>
      <c r="C287" s="60" t="s">
        <v>500</v>
      </c>
      <c r="D287" s="63" t="s">
        <v>273</v>
      </c>
      <c r="E287" s="59">
        <v>8778.1</v>
      </c>
      <c r="F287" s="59">
        <v>8778.1</v>
      </c>
      <c r="G287" s="59">
        <v>8778.1</v>
      </c>
      <c r="H287" s="59">
        <f t="shared" si="38"/>
        <v>100</v>
      </c>
      <c r="I287" s="59">
        <f t="shared" si="39"/>
        <v>100</v>
      </c>
    </row>
    <row r="288" spans="1:9" s="5" customFormat="1" ht="15.75" customHeight="1" x14ac:dyDescent="0.25">
      <c r="A288" s="125" t="s">
        <v>494</v>
      </c>
      <c r="B288" s="122" t="s">
        <v>601</v>
      </c>
      <c r="C288" s="60" t="s">
        <v>339</v>
      </c>
      <c r="D288" s="63" t="s">
        <v>349</v>
      </c>
      <c r="E288" s="65">
        <v>99</v>
      </c>
      <c r="F288" s="65">
        <v>99</v>
      </c>
      <c r="G288" s="65">
        <v>99</v>
      </c>
      <c r="H288" s="59">
        <f t="shared" si="38"/>
        <v>100</v>
      </c>
      <c r="I288" s="59">
        <f t="shared" si="39"/>
        <v>100</v>
      </c>
    </row>
    <row r="289" spans="1:9" s="5" customFormat="1" ht="60.75" customHeight="1" x14ac:dyDescent="0.25">
      <c r="A289" s="125"/>
      <c r="B289" s="122"/>
      <c r="C289" s="60" t="s">
        <v>500</v>
      </c>
      <c r="D289" s="63" t="s">
        <v>273</v>
      </c>
      <c r="E289" s="59">
        <v>2675.2</v>
      </c>
      <c r="F289" s="59">
        <v>2675.2</v>
      </c>
      <c r="G289" s="62">
        <v>2675.2</v>
      </c>
      <c r="H289" s="59">
        <f t="shared" si="38"/>
        <v>100</v>
      </c>
      <c r="I289" s="59">
        <f t="shared" si="39"/>
        <v>100</v>
      </c>
    </row>
    <row r="290" spans="1:9" s="4" customFormat="1" ht="25.5" customHeight="1" x14ac:dyDescent="0.25">
      <c r="A290" s="125" t="s">
        <v>495</v>
      </c>
      <c r="B290" s="122" t="s">
        <v>511</v>
      </c>
      <c r="C290" s="60" t="s">
        <v>327</v>
      </c>
      <c r="D290" s="63" t="s">
        <v>513</v>
      </c>
      <c r="E290" s="63">
        <v>5</v>
      </c>
      <c r="F290" s="66">
        <v>5</v>
      </c>
      <c r="G290" s="66">
        <v>5</v>
      </c>
      <c r="H290" s="59">
        <f t="shared" si="38"/>
        <v>100</v>
      </c>
      <c r="I290" s="59">
        <f t="shared" si="39"/>
        <v>100</v>
      </c>
    </row>
    <row r="291" spans="1:9" s="4" customFormat="1" ht="69" customHeight="1" x14ac:dyDescent="0.25">
      <c r="A291" s="125"/>
      <c r="B291" s="122"/>
      <c r="C291" s="60" t="s">
        <v>500</v>
      </c>
      <c r="D291" s="63" t="s">
        <v>273</v>
      </c>
      <c r="E291" s="63">
        <v>1110.5</v>
      </c>
      <c r="F291" s="59">
        <v>1160.3</v>
      </c>
      <c r="G291" s="59">
        <v>1160.3</v>
      </c>
      <c r="H291" s="59">
        <f t="shared" si="38"/>
        <v>104.48446645655109</v>
      </c>
      <c r="I291" s="59">
        <f t="shared" si="39"/>
        <v>100</v>
      </c>
    </row>
    <row r="292" spans="1:9" s="4" customFormat="1" ht="25.5" customHeight="1" x14ac:dyDescent="0.25">
      <c r="A292" s="125" t="s">
        <v>602</v>
      </c>
      <c r="B292" s="122" t="s">
        <v>512</v>
      </c>
      <c r="C292" s="60" t="s">
        <v>327</v>
      </c>
      <c r="D292" s="63" t="s">
        <v>513</v>
      </c>
      <c r="E292" s="66">
        <v>7356</v>
      </c>
      <c r="F292" s="66">
        <v>7550</v>
      </c>
      <c r="G292" s="66">
        <v>7550</v>
      </c>
      <c r="H292" s="59">
        <f t="shared" si="38"/>
        <v>102.63730288200108</v>
      </c>
      <c r="I292" s="59">
        <f t="shared" si="39"/>
        <v>100</v>
      </c>
    </row>
    <row r="293" spans="1:9" s="4" customFormat="1" ht="63" x14ac:dyDescent="0.25">
      <c r="A293" s="125"/>
      <c r="B293" s="122"/>
      <c r="C293" s="60" t="s">
        <v>500</v>
      </c>
      <c r="D293" s="63" t="s">
        <v>273</v>
      </c>
      <c r="E293" s="63">
        <v>831.8</v>
      </c>
      <c r="F293" s="59">
        <v>3608.4</v>
      </c>
      <c r="G293" s="59">
        <v>3608.4</v>
      </c>
      <c r="H293" s="59">
        <f t="shared" si="38"/>
        <v>433.80620341428238</v>
      </c>
      <c r="I293" s="59">
        <f t="shared" si="39"/>
        <v>100</v>
      </c>
    </row>
    <row r="294" spans="1:9" s="4" customFormat="1" x14ac:dyDescent="0.25">
      <c r="A294" s="23"/>
      <c r="B294" s="118" t="s">
        <v>9</v>
      </c>
      <c r="C294" s="119"/>
      <c r="D294" s="24" t="s">
        <v>273</v>
      </c>
      <c r="E294" s="67">
        <f>E197+E199+E201+E203+E205+E207+E209+E211+E213+E215+E217+E219+E221+E223+E225+E227+E229+E231+E233+E235+E237+E239+E241+E243+E245+E247+E249+E251+E253+E255+E257+E259+E261+E263+E265+E267+E269+E271+E273+E275+E277+E279+E281+E283+E285+E287+E289+E291+E293</f>
        <v>3897504.0000000009</v>
      </c>
      <c r="F294" s="67">
        <f t="shared" ref="F294:G294" si="40">F197+F199+F201+F203+F205+F207+F209+F211+F213+F215+F217+F219+F221+F223+F225+F227+F229+F231+F233+F235+F237+F239+F241+F243+F245+F247+F249+F251+F253+F255+F257+F259+F261+F263+F265+F267+F269+F271+F273+F275+F277+F279+F281+F283+F285+F287+F289+F291+F293</f>
        <v>4029715.8000000012</v>
      </c>
      <c r="G294" s="67">
        <f t="shared" si="40"/>
        <v>4029715.8000000012</v>
      </c>
      <c r="H294" s="67">
        <f t="shared" si="32"/>
        <v>103.39221717283678</v>
      </c>
      <c r="I294" s="67">
        <f t="shared" si="33"/>
        <v>100</v>
      </c>
    </row>
    <row r="295" spans="1:9" s="4" customFormat="1" ht="28.5" customHeight="1" x14ac:dyDescent="0.25">
      <c r="A295" s="8" t="s">
        <v>33</v>
      </c>
      <c r="B295" s="130" t="s">
        <v>46</v>
      </c>
      <c r="C295" s="131"/>
      <c r="D295" s="131"/>
      <c r="E295" s="131"/>
      <c r="F295" s="131"/>
      <c r="G295" s="131"/>
      <c r="H295" s="131"/>
      <c r="I295" s="131"/>
    </row>
    <row r="296" spans="1:9" s="4" customFormat="1" ht="31.5" x14ac:dyDescent="0.25">
      <c r="A296" s="110" t="s">
        <v>34</v>
      </c>
      <c r="B296" s="126" t="s">
        <v>549</v>
      </c>
      <c r="C296" s="22" t="s">
        <v>7</v>
      </c>
      <c r="D296" s="42" t="s">
        <v>133</v>
      </c>
      <c r="E296" s="18">
        <v>236283</v>
      </c>
      <c r="F296" s="18">
        <v>255794</v>
      </c>
      <c r="G296" s="18">
        <v>390433</v>
      </c>
      <c r="H296" s="20">
        <f>G296/E296*100</f>
        <v>165.23956442063118</v>
      </c>
      <c r="I296" s="20">
        <f>G296/F296*100</f>
        <v>152.63571467665386</v>
      </c>
    </row>
    <row r="297" spans="1:9" s="4" customFormat="1" ht="63" x14ac:dyDescent="0.25">
      <c r="A297" s="110"/>
      <c r="B297" s="127"/>
      <c r="C297" s="83" t="s">
        <v>500</v>
      </c>
      <c r="D297" s="42" t="s">
        <v>273</v>
      </c>
      <c r="E297" s="20">
        <v>423652.89999999997</v>
      </c>
      <c r="F297" s="20">
        <v>434227.7</v>
      </c>
      <c r="G297" s="20">
        <v>434227.5</v>
      </c>
      <c r="H297" s="20">
        <f t="shared" ref="H297:H346" si="41">G297/E297*100</f>
        <v>102.49605278283236</v>
      </c>
      <c r="I297" s="20">
        <f t="shared" ref="I297:I346" si="42">G297/F297*100</f>
        <v>99.999953941215637</v>
      </c>
    </row>
    <row r="298" spans="1:9" s="4" customFormat="1" ht="31.5" x14ac:dyDescent="0.25">
      <c r="A298" s="110" t="s">
        <v>35</v>
      </c>
      <c r="B298" s="126" t="s">
        <v>620</v>
      </c>
      <c r="C298" s="22" t="s">
        <v>7</v>
      </c>
      <c r="D298" s="42" t="s">
        <v>80</v>
      </c>
      <c r="E298" s="18">
        <v>41</v>
      </c>
      <c r="F298" s="18">
        <v>38</v>
      </c>
      <c r="G298" s="18">
        <v>39</v>
      </c>
      <c r="H298" s="20">
        <f t="shared" ref="H298:H299" si="43">G298/E298*100</f>
        <v>95.121951219512198</v>
      </c>
      <c r="I298" s="20">
        <f t="shared" ref="I298:I299" si="44">G298/F298*100</f>
        <v>102.63157894736842</v>
      </c>
    </row>
    <row r="299" spans="1:9" s="4" customFormat="1" ht="63" x14ac:dyDescent="0.25">
      <c r="A299" s="110"/>
      <c r="B299" s="127"/>
      <c r="C299" s="83" t="s">
        <v>500</v>
      </c>
      <c r="D299" s="42" t="s">
        <v>273</v>
      </c>
      <c r="E299" s="20">
        <v>835.3</v>
      </c>
      <c r="F299" s="20">
        <v>835.3</v>
      </c>
      <c r="G299" s="20">
        <v>835.3</v>
      </c>
      <c r="H299" s="20">
        <f t="shared" si="43"/>
        <v>100</v>
      </c>
      <c r="I299" s="20">
        <f t="shared" si="44"/>
        <v>100</v>
      </c>
    </row>
    <row r="300" spans="1:9" s="4" customFormat="1" ht="31.5" x14ac:dyDescent="0.25">
      <c r="A300" s="111" t="s">
        <v>190</v>
      </c>
      <c r="B300" s="126" t="s">
        <v>209</v>
      </c>
      <c r="C300" s="22" t="s">
        <v>7</v>
      </c>
      <c r="D300" s="42" t="s">
        <v>133</v>
      </c>
      <c r="E300" s="18">
        <v>92489</v>
      </c>
      <c r="F300" s="18">
        <v>97702</v>
      </c>
      <c r="G300" s="18">
        <v>144468</v>
      </c>
      <c r="H300" s="20">
        <f t="shared" si="41"/>
        <v>156.20019678015765</v>
      </c>
      <c r="I300" s="20">
        <f t="shared" si="42"/>
        <v>147.86595975517389</v>
      </c>
    </row>
    <row r="301" spans="1:9" s="4" customFormat="1" ht="63" x14ac:dyDescent="0.25">
      <c r="A301" s="112"/>
      <c r="B301" s="127"/>
      <c r="C301" s="83" t="s">
        <v>500</v>
      </c>
      <c r="D301" s="42" t="s">
        <v>273</v>
      </c>
      <c r="E301" s="20">
        <v>154268.70000000001</v>
      </c>
      <c r="F301" s="20">
        <v>208295.3</v>
      </c>
      <c r="G301" s="20">
        <v>208295.3</v>
      </c>
      <c r="H301" s="20">
        <f t="shared" si="41"/>
        <v>135.02110279013175</v>
      </c>
      <c r="I301" s="20">
        <f t="shared" si="42"/>
        <v>100</v>
      </c>
    </row>
    <row r="302" spans="1:9" s="4" customFormat="1" ht="31.5" x14ac:dyDescent="0.25">
      <c r="A302" s="111" t="s">
        <v>191</v>
      </c>
      <c r="B302" s="126" t="s">
        <v>621</v>
      </c>
      <c r="C302" s="22" t="s">
        <v>7</v>
      </c>
      <c r="D302" s="42" t="s">
        <v>80</v>
      </c>
      <c r="E302" s="18">
        <v>151</v>
      </c>
      <c r="F302" s="18">
        <v>151</v>
      </c>
      <c r="G302" s="18">
        <v>151</v>
      </c>
      <c r="H302" s="20">
        <f t="shared" ref="H302:H303" si="45">G302/E302*100</f>
        <v>100</v>
      </c>
      <c r="I302" s="20">
        <f t="shared" ref="I302:I303" si="46">G302/F302*100</f>
        <v>100</v>
      </c>
    </row>
    <row r="303" spans="1:9" s="4" customFormat="1" ht="63" x14ac:dyDescent="0.25">
      <c r="A303" s="112"/>
      <c r="B303" s="127"/>
      <c r="C303" s="83" t="s">
        <v>500</v>
      </c>
      <c r="D303" s="42" t="s">
        <v>273</v>
      </c>
      <c r="E303" s="20">
        <v>2177.9</v>
      </c>
      <c r="F303" s="20">
        <v>2177.9</v>
      </c>
      <c r="G303" s="20">
        <v>2177.9</v>
      </c>
      <c r="H303" s="20">
        <f t="shared" si="45"/>
        <v>100</v>
      </c>
      <c r="I303" s="20">
        <f t="shared" si="46"/>
        <v>100</v>
      </c>
    </row>
    <row r="304" spans="1:9" s="4" customFormat="1" ht="31.5" x14ac:dyDescent="0.25">
      <c r="A304" s="110" t="s">
        <v>192</v>
      </c>
      <c r="B304" s="126" t="s">
        <v>210</v>
      </c>
      <c r="C304" s="22" t="s">
        <v>7</v>
      </c>
      <c r="D304" s="42" t="s">
        <v>80</v>
      </c>
      <c r="E304" s="42">
        <v>30</v>
      </c>
      <c r="F304" s="18">
        <v>30</v>
      </c>
      <c r="G304" s="18">
        <v>36</v>
      </c>
      <c r="H304" s="20">
        <f t="shared" si="41"/>
        <v>120</v>
      </c>
      <c r="I304" s="20">
        <f t="shared" si="42"/>
        <v>120</v>
      </c>
    </row>
    <row r="305" spans="1:9" s="4" customFormat="1" ht="63" x14ac:dyDescent="0.25">
      <c r="A305" s="110"/>
      <c r="B305" s="127"/>
      <c r="C305" s="83" t="s">
        <v>500</v>
      </c>
      <c r="D305" s="42" t="s">
        <v>273</v>
      </c>
      <c r="E305" s="20">
        <v>124133.5</v>
      </c>
      <c r="F305" s="20">
        <v>124133.5</v>
      </c>
      <c r="G305" s="20">
        <v>124133.5</v>
      </c>
      <c r="H305" s="20">
        <f t="shared" si="41"/>
        <v>100</v>
      </c>
      <c r="I305" s="20">
        <f t="shared" si="42"/>
        <v>100</v>
      </c>
    </row>
    <row r="306" spans="1:9" s="4" customFormat="1" ht="31.5" x14ac:dyDescent="0.25">
      <c r="A306" s="110" t="s">
        <v>193</v>
      </c>
      <c r="B306" s="126" t="s">
        <v>211</v>
      </c>
      <c r="C306" s="22" t="s">
        <v>7</v>
      </c>
      <c r="D306" s="42" t="s">
        <v>80</v>
      </c>
      <c r="E306" s="42">
        <v>35</v>
      </c>
      <c r="F306" s="18">
        <v>35</v>
      </c>
      <c r="G306" s="18">
        <v>35</v>
      </c>
      <c r="H306" s="20">
        <f>G306/E306*100</f>
        <v>100</v>
      </c>
      <c r="I306" s="20">
        <f>G306/F306*100</f>
        <v>100</v>
      </c>
    </row>
    <row r="307" spans="1:9" s="4" customFormat="1" ht="63" x14ac:dyDescent="0.25">
      <c r="A307" s="110"/>
      <c r="B307" s="127"/>
      <c r="C307" s="83" t="s">
        <v>500</v>
      </c>
      <c r="D307" s="42" t="s">
        <v>273</v>
      </c>
      <c r="E307" s="20">
        <v>3016.9</v>
      </c>
      <c r="F307" s="20">
        <v>3016.9</v>
      </c>
      <c r="G307" s="20">
        <v>3016.9</v>
      </c>
      <c r="H307" s="20">
        <f>G307/E307*100</f>
        <v>100</v>
      </c>
      <c r="I307" s="20">
        <f>G307/F307*100</f>
        <v>100</v>
      </c>
    </row>
    <row r="308" spans="1:9" s="4" customFormat="1" ht="31.5" customHeight="1" x14ac:dyDescent="0.25">
      <c r="A308" s="110" t="s">
        <v>194</v>
      </c>
      <c r="B308" s="126" t="s">
        <v>212</v>
      </c>
      <c r="C308" s="22" t="s">
        <v>7</v>
      </c>
      <c r="D308" s="42" t="s">
        <v>133</v>
      </c>
      <c r="E308" s="18">
        <v>673393</v>
      </c>
      <c r="F308" s="18">
        <v>681201</v>
      </c>
      <c r="G308" s="18">
        <v>706194</v>
      </c>
      <c r="H308" s="20">
        <f t="shared" si="41"/>
        <v>104.87100400509064</v>
      </c>
      <c r="I308" s="20">
        <f t="shared" si="42"/>
        <v>103.6689611436272</v>
      </c>
    </row>
    <row r="309" spans="1:9" s="4" customFormat="1" ht="63" x14ac:dyDescent="0.25">
      <c r="A309" s="110"/>
      <c r="B309" s="127"/>
      <c r="C309" s="83" t="s">
        <v>500</v>
      </c>
      <c r="D309" s="42" t="s">
        <v>273</v>
      </c>
      <c r="E309" s="20">
        <v>62645.599999999999</v>
      </c>
      <c r="F309" s="20">
        <v>64308.6</v>
      </c>
      <c r="G309" s="20">
        <v>64308.6</v>
      </c>
      <c r="H309" s="20">
        <f t="shared" si="41"/>
        <v>102.65461580701599</v>
      </c>
      <c r="I309" s="20">
        <f t="shared" si="42"/>
        <v>100</v>
      </c>
    </row>
    <row r="310" spans="1:9" s="4" customFormat="1" ht="31.5" x14ac:dyDescent="0.25">
      <c r="A310" s="110" t="s">
        <v>196</v>
      </c>
      <c r="B310" s="126" t="s">
        <v>213</v>
      </c>
      <c r="C310" s="22" t="s">
        <v>7</v>
      </c>
      <c r="D310" s="42" t="s">
        <v>80</v>
      </c>
      <c r="E310" s="18">
        <v>3565000</v>
      </c>
      <c r="F310" s="18">
        <v>3565010</v>
      </c>
      <c r="G310" s="18">
        <v>3574276</v>
      </c>
      <c r="H310" s="20">
        <f t="shared" si="41"/>
        <v>100.26019635343619</v>
      </c>
      <c r="I310" s="20">
        <f t="shared" si="42"/>
        <v>100.25991511945267</v>
      </c>
    </row>
    <row r="311" spans="1:9" s="4" customFormat="1" ht="63" x14ac:dyDescent="0.25">
      <c r="A311" s="110"/>
      <c r="B311" s="127"/>
      <c r="C311" s="83" t="s">
        <v>500</v>
      </c>
      <c r="D311" s="42" t="s">
        <v>273</v>
      </c>
      <c r="E311" s="20">
        <v>19095.5</v>
      </c>
      <c r="F311" s="20">
        <v>19095.5</v>
      </c>
      <c r="G311" s="20">
        <v>19095.5</v>
      </c>
      <c r="H311" s="20">
        <f t="shared" si="41"/>
        <v>100</v>
      </c>
      <c r="I311" s="20">
        <f t="shared" si="42"/>
        <v>100</v>
      </c>
    </row>
    <row r="312" spans="1:9" s="4" customFormat="1" ht="31.5" x14ac:dyDescent="0.25">
      <c r="A312" s="110" t="s">
        <v>195</v>
      </c>
      <c r="B312" s="126" t="s">
        <v>214</v>
      </c>
      <c r="C312" s="22" t="s">
        <v>7</v>
      </c>
      <c r="D312" s="42" t="s">
        <v>80</v>
      </c>
      <c r="E312" s="18">
        <v>332175</v>
      </c>
      <c r="F312" s="18">
        <v>332175</v>
      </c>
      <c r="G312" s="18">
        <v>332378</v>
      </c>
      <c r="H312" s="20">
        <f t="shared" si="41"/>
        <v>100.06111236547002</v>
      </c>
      <c r="I312" s="20">
        <f t="shared" si="42"/>
        <v>100.06111236547002</v>
      </c>
    </row>
    <row r="313" spans="1:9" s="4" customFormat="1" ht="63" x14ac:dyDescent="0.25">
      <c r="A313" s="110"/>
      <c r="B313" s="127"/>
      <c r="C313" s="83" t="s">
        <v>500</v>
      </c>
      <c r="D313" s="42" t="s">
        <v>273</v>
      </c>
      <c r="E313" s="20">
        <v>7393.2</v>
      </c>
      <c r="F313" s="20">
        <v>7393.2</v>
      </c>
      <c r="G313" s="20">
        <v>7393.2</v>
      </c>
      <c r="H313" s="20">
        <f t="shared" si="41"/>
        <v>100</v>
      </c>
      <c r="I313" s="20">
        <f t="shared" si="42"/>
        <v>100</v>
      </c>
    </row>
    <row r="314" spans="1:9" s="4" customFormat="1" ht="31.5" x14ac:dyDescent="0.25">
      <c r="A314" s="110" t="s">
        <v>197</v>
      </c>
      <c r="B314" s="126" t="s">
        <v>215</v>
      </c>
      <c r="C314" s="22" t="s">
        <v>7</v>
      </c>
      <c r="D314" s="42" t="s">
        <v>133</v>
      </c>
      <c r="E314" s="18">
        <v>563713</v>
      </c>
      <c r="F314" s="18">
        <v>553835</v>
      </c>
      <c r="G314" s="20">
        <v>675663</v>
      </c>
      <c r="H314" s="20">
        <f t="shared" si="41"/>
        <v>119.85939653689022</v>
      </c>
      <c r="I314" s="20">
        <f>G314/F314*100</f>
        <v>121.99716522068846</v>
      </c>
    </row>
    <row r="315" spans="1:9" s="4" customFormat="1" ht="63" x14ac:dyDescent="0.25">
      <c r="A315" s="110"/>
      <c r="B315" s="127"/>
      <c r="C315" s="83" t="s">
        <v>500</v>
      </c>
      <c r="D315" s="42" t="s">
        <v>273</v>
      </c>
      <c r="E315" s="20">
        <v>81265</v>
      </c>
      <c r="F315" s="20">
        <v>79841</v>
      </c>
      <c r="G315" s="20">
        <v>79841</v>
      </c>
      <c r="H315" s="20">
        <f t="shared" si="41"/>
        <v>98.247708115424842</v>
      </c>
      <c r="I315" s="20">
        <f t="shared" si="42"/>
        <v>100</v>
      </c>
    </row>
    <row r="316" spans="1:9" s="4" customFormat="1" ht="31.5" x14ac:dyDescent="0.25">
      <c r="A316" s="110" t="s">
        <v>198</v>
      </c>
      <c r="B316" s="126" t="s">
        <v>216</v>
      </c>
      <c r="C316" s="22" t="s">
        <v>7</v>
      </c>
      <c r="D316" s="42" t="s">
        <v>80</v>
      </c>
      <c r="E316" s="18">
        <v>678260</v>
      </c>
      <c r="F316" s="18">
        <v>678963</v>
      </c>
      <c r="G316" s="18">
        <v>681924</v>
      </c>
      <c r="H316" s="20">
        <f t="shared" si="41"/>
        <v>100.54020582077669</v>
      </c>
      <c r="I316" s="20">
        <f t="shared" si="42"/>
        <v>100.43610623848427</v>
      </c>
    </row>
    <row r="317" spans="1:9" s="4" customFormat="1" ht="63" x14ac:dyDescent="0.25">
      <c r="A317" s="110"/>
      <c r="B317" s="127"/>
      <c r="C317" s="83" t="s">
        <v>500</v>
      </c>
      <c r="D317" s="42" t="s">
        <v>273</v>
      </c>
      <c r="E317" s="20">
        <v>53517.8</v>
      </c>
      <c r="F317" s="20">
        <v>53669.599999999999</v>
      </c>
      <c r="G317" s="20">
        <v>53669.599999999999</v>
      </c>
      <c r="H317" s="20">
        <f t="shared" si="41"/>
        <v>100.28364394650005</v>
      </c>
      <c r="I317" s="20">
        <f t="shared" si="42"/>
        <v>100</v>
      </c>
    </row>
    <row r="318" spans="1:9" s="4" customFormat="1" ht="31.5" x14ac:dyDescent="0.25">
      <c r="A318" s="110" t="s">
        <v>199</v>
      </c>
      <c r="B318" s="126" t="s">
        <v>217</v>
      </c>
      <c r="C318" s="22" t="s">
        <v>7</v>
      </c>
      <c r="D318" s="42" t="s">
        <v>133</v>
      </c>
      <c r="E318" s="18">
        <v>6272</v>
      </c>
      <c r="F318" s="18">
        <v>6297</v>
      </c>
      <c r="G318" s="18">
        <v>11020</v>
      </c>
      <c r="H318" s="20">
        <f t="shared" si="41"/>
        <v>175.70153061224488</v>
      </c>
      <c r="I318" s="20">
        <f t="shared" si="42"/>
        <v>175.00397014451326</v>
      </c>
    </row>
    <row r="319" spans="1:9" s="4" customFormat="1" ht="63" x14ac:dyDescent="0.25">
      <c r="A319" s="110"/>
      <c r="B319" s="127"/>
      <c r="C319" s="83" t="s">
        <v>500</v>
      </c>
      <c r="D319" s="42" t="s">
        <v>273</v>
      </c>
      <c r="E319" s="20">
        <v>4126.8</v>
      </c>
      <c r="F319" s="20">
        <v>4143.2</v>
      </c>
      <c r="G319" s="20">
        <v>4143.2</v>
      </c>
      <c r="H319" s="20">
        <f t="shared" si="41"/>
        <v>100.39740234564309</v>
      </c>
      <c r="I319" s="20">
        <f t="shared" si="42"/>
        <v>100</v>
      </c>
    </row>
    <row r="320" spans="1:9" s="4" customFormat="1" ht="31.5" x14ac:dyDescent="0.25">
      <c r="A320" s="110" t="s">
        <v>200</v>
      </c>
      <c r="B320" s="126" t="s">
        <v>218</v>
      </c>
      <c r="C320" s="22" t="s">
        <v>7</v>
      </c>
      <c r="D320" s="42" t="s">
        <v>80</v>
      </c>
      <c r="E320" s="18">
        <v>1100</v>
      </c>
      <c r="F320" s="18">
        <v>1080</v>
      </c>
      <c r="G320" s="18">
        <v>1271</v>
      </c>
      <c r="H320" s="20">
        <f t="shared" si="41"/>
        <v>115.54545454545455</v>
      </c>
      <c r="I320" s="20">
        <f t="shared" si="42"/>
        <v>117.68518518518518</v>
      </c>
    </row>
    <row r="321" spans="1:9" s="4" customFormat="1" ht="63" x14ac:dyDescent="0.25">
      <c r="A321" s="110"/>
      <c r="B321" s="127"/>
      <c r="C321" s="83" t="s">
        <v>500</v>
      </c>
      <c r="D321" s="42" t="s">
        <v>273</v>
      </c>
      <c r="E321" s="20">
        <v>7372.1</v>
      </c>
      <c r="F321" s="20">
        <v>7238.1</v>
      </c>
      <c r="G321" s="20">
        <v>7238.1</v>
      </c>
      <c r="H321" s="20">
        <f t="shared" si="41"/>
        <v>98.182336105044698</v>
      </c>
      <c r="I321" s="20">
        <f t="shared" si="42"/>
        <v>100</v>
      </c>
    </row>
    <row r="322" spans="1:9" s="4" customFormat="1" ht="31.5" x14ac:dyDescent="0.25">
      <c r="A322" s="110" t="s">
        <v>201</v>
      </c>
      <c r="B322" s="126" t="s">
        <v>219</v>
      </c>
      <c r="C322" s="22" t="s">
        <v>7</v>
      </c>
      <c r="D322" s="42" t="s">
        <v>80</v>
      </c>
      <c r="E322" s="18">
        <v>124</v>
      </c>
      <c r="F322" s="18">
        <v>126</v>
      </c>
      <c r="G322" s="18">
        <v>127</v>
      </c>
      <c r="H322" s="20">
        <f t="shared" si="41"/>
        <v>102.41935483870968</v>
      </c>
      <c r="I322" s="20">
        <f t="shared" si="42"/>
        <v>100.79365079365078</v>
      </c>
    </row>
    <row r="323" spans="1:9" s="4" customFormat="1" ht="63" x14ac:dyDescent="0.25">
      <c r="A323" s="110"/>
      <c r="B323" s="127"/>
      <c r="C323" s="83" t="s">
        <v>500</v>
      </c>
      <c r="D323" s="42" t="s">
        <v>273</v>
      </c>
      <c r="E323" s="20">
        <v>77784.800000000003</v>
      </c>
      <c r="F323" s="20">
        <v>79076.600000000006</v>
      </c>
      <c r="G323" s="20">
        <v>79076.3</v>
      </c>
      <c r="H323" s="20">
        <f t="shared" si="41"/>
        <v>101.66035009410579</v>
      </c>
      <c r="I323" s="20">
        <f t="shared" si="42"/>
        <v>99.999620621018096</v>
      </c>
    </row>
    <row r="324" spans="1:9" s="4" customFormat="1" ht="31.5" x14ac:dyDescent="0.25">
      <c r="A324" s="110" t="s">
        <v>202</v>
      </c>
      <c r="B324" s="126" t="s">
        <v>550</v>
      </c>
      <c r="C324" s="22" t="s">
        <v>7</v>
      </c>
      <c r="D324" s="42" t="s">
        <v>80</v>
      </c>
      <c r="E324" s="42">
        <v>71</v>
      </c>
      <c r="F324" s="18">
        <v>80</v>
      </c>
      <c r="G324" s="18">
        <v>81</v>
      </c>
      <c r="H324" s="20">
        <f t="shared" si="41"/>
        <v>114.08450704225352</v>
      </c>
      <c r="I324" s="20">
        <f t="shared" si="42"/>
        <v>101.25</v>
      </c>
    </row>
    <row r="325" spans="1:9" s="4" customFormat="1" ht="63" x14ac:dyDescent="0.25">
      <c r="A325" s="110"/>
      <c r="B325" s="127"/>
      <c r="C325" s="83" t="s">
        <v>500</v>
      </c>
      <c r="D325" s="42" t="s">
        <v>273</v>
      </c>
      <c r="E325" s="20">
        <v>17269.400000000001</v>
      </c>
      <c r="F325" s="20">
        <v>19470.599999999999</v>
      </c>
      <c r="G325" s="20">
        <v>19470.400000000001</v>
      </c>
      <c r="H325" s="20">
        <f t="shared" si="41"/>
        <v>112.74508668511933</v>
      </c>
      <c r="I325" s="20">
        <f t="shared" si="42"/>
        <v>99.99897281028835</v>
      </c>
    </row>
    <row r="326" spans="1:9" s="4" customFormat="1" ht="31.5" x14ac:dyDescent="0.25">
      <c r="A326" s="110" t="s">
        <v>203</v>
      </c>
      <c r="B326" s="126" t="s">
        <v>622</v>
      </c>
      <c r="C326" s="22" t="s">
        <v>7</v>
      </c>
      <c r="D326" s="42" t="s">
        <v>80</v>
      </c>
      <c r="E326" s="42">
        <v>587</v>
      </c>
      <c r="F326" s="42">
        <v>760</v>
      </c>
      <c r="G326" s="42">
        <v>884</v>
      </c>
      <c r="H326" s="20">
        <f t="shared" ref="H326:H327" si="47">G326/E326*100</f>
        <v>150.59625212947191</v>
      </c>
      <c r="I326" s="20">
        <f t="shared" ref="I326:I327" si="48">G326/F326*100</f>
        <v>116.31578947368422</v>
      </c>
    </row>
    <row r="327" spans="1:9" s="4" customFormat="1" ht="63" x14ac:dyDescent="0.25">
      <c r="A327" s="110"/>
      <c r="B327" s="127"/>
      <c r="C327" s="83" t="s">
        <v>500</v>
      </c>
      <c r="D327" s="42" t="s">
        <v>273</v>
      </c>
      <c r="E327" s="20">
        <v>38167.75</v>
      </c>
      <c r="F327" s="20">
        <v>50925.700000000004</v>
      </c>
      <c r="G327" s="20">
        <v>50925.700000000004</v>
      </c>
      <c r="H327" s="20">
        <f t="shared" si="47"/>
        <v>133.42599445867259</v>
      </c>
      <c r="I327" s="20">
        <f t="shared" si="48"/>
        <v>100</v>
      </c>
    </row>
    <row r="328" spans="1:9" s="4" customFormat="1" ht="31.5" x14ac:dyDescent="0.25">
      <c r="A328" s="110" t="s">
        <v>204</v>
      </c>
      <c r="B328" s="126" t="s">
        <v>497</v>
      </c>
      <c r="C328" s="22" t="s">
        <v>7</v>
      </c>
      <c r="D328" s="42" t="s">
        <v>80</v>
      </c>
      <c r="E328" s="18">
        <v>4180</v>
      </c>
      <c r="F328" s="18">
        <v>4533</v>
      </c>
      <c r="G328" s="18">
        <v>4583</v>
      </c>
      <c r="H328" s="20">
        <f t="shared" si="41"/>
        <v>109.64114832535886</v>
      </c>
      <c r="I328" s="20">
        <f t="shared" si="42"/>
        <v>101.10302228105009</v>
      </c>
    </row>
    <row r="329" spans="1:9" s="4" customFormat="1" ht="63" x14ac:dyDescent="0.25">
      <c r="A329" s="110"/>
      <c r="B329" s="127"/>
      <c r="C329" s="83" t="s">
        <v>500</v>
      </c>
      <c r="D329" s="42" t="s">
        <v>273</v>
      </c>
      <c r="E329" s="20">
        <v>132296.15</v>
      </c>
      <c r="F329" s="20">
        <v>158052.1</v>
      </c>
      <c r="G329" s="20">
        <v>158052.1</v>
      </c>
      <c r="H329" s="20">
        <f t="shared" si="41"/>
        <v>119.46840478728973</v>
      </c>
      <c r="I329" s="20">
        <f t="shared" si="42"/>
        <v>100</v>
      </c>
    </row>
    <row r="330" spans="1:9" s="4" customFormat="1" ht="31.5" x14ac:dyDescent="0.25">
      <c r="A330" s="110" t="s">
        <v>205</v>
      </c>
      <c r="B330" s="126" t="s">
        <v>535</v>
      </c>
      <c r="C330" s="22" t="s">
        <v>7</v>
      </c>
      <c r="D330" s="42" t="s">
        <v>77</v>
      </c>
      <c r="E330" s="18">
        <v>456887.6</v>
      </c>
      <c r="F330" s="18">
        <v>409417.68</v>
      </c>
      <c r="G330" s="18">
        <v>409317.5</v>
      </c>
      <c r="H330" s="20">
        <f t="shared" si="41"/>
        <v>89.588226951223888</v>
      </c>
      <c r="I330" s="20">
        <f t="shared" si="42"/>
        <v>99.975531100659836</v>
      </c>
    </row>
    <row r="331" spans="1:9" s="4" customFormat="1" ht="63" x14ac:dyDescent="0.25">
      <c r="A331" s="110"/>
      <c r="B331" s="127"/>
      <c r="C331" s="83" t="s">
        <v>500</v>
      </c>
      <c r="D331" s="42" t="s">
        <v>273</v>
      </c>
      <c r="E331" s="20">
        <v>106221.8</v>
      </c>
      <c r="F331" s="20">
        <v>91261.2</v>
      </c>
      <c r="G331" s="20">
        <v>91261.2</v>
      </c>
      <c r="H331" s="20">
        <f t="shared" si="41"/>
        <v>85.915697154444743</v>
      </c>
      <c r="I331" s="20">
        <f t="shared" si="42"/>
        <v>100</v>
      </c>
    </row>
    <row r="332" spans="1:9" s="4" customFormat="1" ht="31.5" x14ac:dyDescent="0.25">
      <c r="A332" s="110" t="s">
        <v>206</v>
      </c>
      <c r="B332" s="126" t="s">
        <v>220</v>
      </c>
      <c r="C332" s="22" t="s">
        <v>7</v>
      </c>
      <c r="D332" s="42" t="s">
        <v>77</v>
      </c>
      <c r="E332" s="20">
        <v>24480</v>
      </c>
      <c r="F332" s="20">
        <v>32366</v>
      </c>
      <c r="G332" s="20">
        <v>32136</v>
      </c>
      <c r="H332" s="20">
        <f t="shared" si="41"/>
        <v>131.27450980392157</v>
      </c>
      <c r="I332" s="20">
        <f t="shared" si="42"/>
        <v>99.289377742075018</v>
      </c>
    </row>
    <row r="333" spans="1:9" s="4" customFormat="1" ht="63" x14ac:dyDescent="0.25">
      <c r="A333" s="110"/>
      <c r="B333" s="127"/>
      <c r="C333" s="83" t="s">
        <v>500</v>
      </c>
      <c r="D333" s="42" t="s">
        <v>273</v>
      </c>
      <c r="E333" s="20">
        <v>17625.599999999999</v>
      </c>
      <c r="F333" s="20">
        <v>23296.1</v>
      </c>
      <c r="G333" s="20">
        <v>23293.1</v>
      </c>
      <c r="H333" s="20">
        <f t="shared" si="41"/>
        <v>132.15493373275237</v>
      </c>
      <c r="I333" s="20">
        <f t="shared" si="42"/>
        <v>99.987122308025818</v>
      </c>
    </row>
    <row r="334" spans="1:9" s="4" customFormat="1" ht="31.5" x14ac:dyDescent="0.25">
      <c r="A334" s="110" t="s">
        <v>207</v>
      </c>
      <c r="B334" s="126" t="s">
        <v>536</v>
      </c>
      <c r="C334" s="22" t="s">
        <v>7</v>
      </c>
      <c r="D334" s="42" t="s">
        <v>80</v>
      </c>
      <c r="E334" s="42">
        <v>354</v>
      </c>
      <c r="F334" s="42">
        <v>703</v>
      </c>
      <c r="G334" s="42">
        <v>704</v>
      </c>
      <c r="H334" s="20">
        <f t="shared" si="41"/>
        <v>198.87005649717514</v>
      </c>
      <c r="I334" s="20">
        <f t="shared" si="42"/>
        <v>100.14224751066855</v>
      </c>
    </row>
    <row r="335" spans="1:9" s="4" customFormat="1" ht="63" x14ac:dyDescent="0.25">
      <c r="A335" s="110"/>
      <c r="B335" s="127"/>
      <c r="C335" s="83" t="s">
        <v>500</v>
      </c>
      <c r="D335" s="42" t="s">
        <v>273</v>
      </c>
      <c r="E335" s="20">
        <v>36184.800000000003</v>
      </c>
      <c r="F335" s="20">
        <v>72013.099999999991</v>
      </c>
      <c r="G335" s="20">
        <v>72013.099999999991</v>
      </c>
      <c r="H335" s="20">
        <f t="shared" si="41"/>
        <v>199.01477968649817</v>
      </c>
      <c r="I335" s="20">
        <f t="shared" si="42"/>
        <v>100</v>
      </c>
    </row>
    <row r="336" spans="1:9" s="4" customFormat="1" ht="31.5" x14ac:dyDescent="0.25">
      <c r="A336" s="110" t="s">
        <v>208</v>
      </c>
      <c r="B336" s="126" t="s">
        <v>114</v>
      </c>
      <c r="C336" s="22" t="s">
        <v>7</v>
      </c>
      <c r="D336" s="42" t="s">
        <v>80</v>
      </c>
      <c r="E336" s="42">
        <v>45</v>
      </c>
      <c r="F336" s="42">
        <v>44</v>
      </c>
      <c r="G336" s="42">
        <v>44</v>
      </c>
      <c r="H336" s="20">
        <f t="shared" si="41"/>
        <v>97.777777777777771</v>
      </c>
      <c r="I336" s="20">
        <f t="shared" si="42"/>
        <v>100</v>
      </c>
    </row>
    <row r="337" spans="1:13" s="4" customFormat="1" ht="63" x14ac:dyDescent="0.25">
      <c r="A337" s="110"/>
      <c r="B337" s="127"/>
      <c r="C337" s="83" t="s">
        <v>500</v>
      </c>
      <c r="D337" s="42" t="s">
        <v>273</v>
      </c>
      <c r="E337" s="20">
        <v>12445.7</v>
      </c>
      <c r="F337" s="20">
        <v>12445.7</v>
      </c>
      <c r="G337" s="20">
        <v>12445.7</v>
      </c>
      <c r="H337" s="20">
        <f t="shared" si="41"/>
        <v>100</v>
      </c>
      <c r="I337" s="20">
        <f t="shared" si="42"/>
        <v>100</v>
      </c>
    </row>
    <row r="338" spans="1:13" s="4" customFormat="1" ht="31.5" x14ac:dyDescent="0.25">
      <c r="A338" s="110" t="s">
        <v>623</v>
      </c>
      <c r="B338" s="126" t="s">
        <v>551</v>
      </c>
      <c r="C338" s="22" t="s">
        <v>7</v>
      </c>
      <c r="D338" s="42" t="s">
        <v>133</v>
      </c>
      <c r="E338" s="63">
        <v>113</v>
      </c>
      <c r="F338" s="69">
        <v>113</v>
      </c>
      <c r="G338" s="69">
        <v>104</v>
      </c>
      <c r="H338" s="20">
        <f t="shared" si="41"/>
        <v>92.035398230088489</v>
      </c>
      <c r="I338" s="20">
        <f t="shared" si="42"/>
        <v>92.035398230088489</v>
      </c>
    </row>
    <row r="339" spans="1:13" s="4" customFormat="1" ht="107.25" customHeight="1" x14ac:dyDescent="0.25">
      <c r="A339" s="110"/>
      <c r="B339" s="127"/>
      <c r="C339" s="83" t="s">
        <v>500</v>
      </c>
      <c r="D339" s="42" t="s">
        <v>273</v>
      </c>
      <c r="E339" s="70">
        <v>18147.8</v>
      </c>
      <c r="F339" s="70">
        <v>18147.8</v>
      </c>
      <c r="G339" s="70">
        <v>18147.8</v>
      </c>
      <c r="H339" s="20">
        <f t="shared" si="41"/>
        <v>100</v>
      </c>
      <c r="I339" s="20">
        <f t="shared" si="42"/>
        <v>100</v>
      </c>
    </row>
    <row r="340" spans="1:13" s="4" customFormat="1" ht="31.5" x14ac:dyDescent="0.25">
      <c r="A340" s="110" t="s">
        <v>624</v>
      </c>
      <c r="B340" s="126" t="s">
        <v>221</v>
      </c>
      <c r="C340" s="22" t="s">
        <v>7</v>
      </c>
      <c r="D340" s="42" t="s">
        <v>77</v>
      </c>
      <c r="E340" s="20">
        <v>2444731.65</v>
      </c>
      <c r="F340" s="20">
        <v>2570703.7999999998</v>
      </c>
      <c r="G340" s="20">
        <v>2575458.5299999998</v>
      </c>
      <c r="H340" s="20">
        <f t="shared" si="41"/>
        <v>105.3472895481187</v>
      </c>
      <c r="I340" s="20">
        <f t="shared" si="42"/>
        <v>100.18495829819057</v>
      </c>
    </row>
    <row r="341" spans="1:13" s="4" customFormat="1" ht="63" x14ac:dyDescent="0.25">
      <c r="A341" s="110"/>
      <c r="B341" s="127"/>
      <c r="C341" s="83" t="s">
        <v>500</v>
      </c>
      <c r="D341" s="42" t="s">
        <v>273</v>
      </c>
      <c r="E341" s="20">
        <v>408598.3</v>
      </c>
      <c r="F341" s="20">
        <v>419628.5</v>
      </c>
      <c r="G341" s="20">
        <v>419628.5</v>
      </c>
      <c r="H341" s="20">
        <f t="shared" si="41"/>
        <v>102.69952175523002</v>
      </c>
      <c r="I341" s="20">
        <f t="shared" si="42"/>
        <v>100</v>
      </c>
    </row>
    <row r="342" spans="1:13" s="4" customFormat="1" ht="31.5" x14ac:dyDescent="0.25">
      <c r="A342" s="110" t="s">
        <v>625</v>
      </c>
      <c r="B342" s="126" t="s">
        <v>552</v>
      </c>
      <c r="C342" s="22" t="s">
        <v>7</v>
      </c>
      <c r="D342" s="42" t="s">
        <v>77</v>
      </c>
      <c r="E342" s="20">
        <v>1335</v>
      </c>
      <c r="F342" s="20">
        <v>1335</v>
      </c>
      <c r="G342" s="20">
        <v>1309</v>
      </c>
      <c r="H342" s="20">
        <f t="shared" si="41"/>
        <v>98.052434456928836</v>
      </c>
      <c r="I342" s="20">
        <f t="shared" si="42"/>
        <v>98.052434456928836</v>
      </c>
    </row>
    <row r="343" spans="1:13" s="4" customFormat="1" ht="63" x14ac:dyDescent="0.25">
      <c r="A343" s="110"/>
      <c r="B343" s="127"/>
      <c r="C343" s="83" t="s">
        <v>500</v>
      </c>
      <c r="D343" s="42" t="s">
        <v>273</v>
      </c>
      <c r="E343" s="20">
        <v>337051.4</v>
      </c>
      <c r="F343" s="20">
        <v>337051.4</v>
      </c>
      <c r="G343" s="20">
        <v>337051.4</v>
      </c>
      <c r="H343" s="20">
        <f t="shared" si="41"/>
        <v>100</v>
      </c>
      <c r="I343" s="20">
        <f t="shared" si="42"/>
        <v>100</v>
      </c>
    </row>
    <row r="344" spans="1:13" s="4" customFormat="1" x14ac:dyDescent="0.25">
      <c r="A344" s="82"/>
      <c r="B344" s="135" t="s">
        <v>553</v>
      </c>
      <c r="C344" s="136"/>
      <c r="D344" s="42" t="s">
        <v>273</v>
      </c>
      <c r="E344" s="20">
        <v>31270.899999999998</v>
      </c>
      <c r="F344" s="20">
        <v>31270.899999999998</v>
      </c>
      <c r="G344" s="20">
        <v>31270.899999999998</v>
      </c>
      <c r="H344" s="20">
        <f t="shared" si="41"/>
        <v>100</v>
      </c>
      <c r="I344" s="20">
        <f t="shared" si="42"/>
        <v>100</v>
      </c>
    </row>
    <row r="345" spans="1:13" s="4" customFormat="1" x14ac:dyDescent="0.25">
      <c r="A345" s="82"/>
      <c r="B345" s="135" t="s">
        <v>314</v>
      </c>
      <c r="C345" s="136"/>
      <c r="D345" s="42" t="s">
        <v>273</v>
      </c>
      <c r="E345" s="20">
        <v>46380.9</v>
      </c>
      <c r="F345" s="20">
        <v>48431.499999999993</v>
      </c>
      <c r="G345" s="20">
        <v>48431.499999999993</v>
      </c>
      <c r="H345" s="20">
        <f t="shared" si="41"/>
        <v>104.42121649213361</v>
      </c>
      <c r="I345" s="20">
        <f t="shared" si="42"/>
        <v>100</v>
      </c>
    </row>
    <row r="346" spans="1:13" s="3" customFormat="1" ht="15" customHeight="1" x14ac:dyDescent="0.25">
      <c r="A346" s="23"/>
      <c r="B346" s="118" t="s">
        <v>9</v>
      </c>
      <c r="C346" s="119"/>
      <c r="D346" s="88" t="s">
        <v>273</v>
      </c>
      <c r="E346" s="48">
        <f>E297+E299+E301+E303+E305+E307+E309+E311+E313+E315+E317+E319+E321+E323+E325+E327+E329+E331+E333+E335+E337+E339+E341+E343+E344+E345</f>
        <v>2222946.5</v>
      </c>
      <c r="F346" s="48">
        <f t="shared" ref="F346:G346" si="49">F297+F299+F301+F303+F305+F307+F309+F311+F313+F315+F317+F319+F321+F323+F325+F327+F329+F331+F333+F335+F337+F339+F341+F343+F344+F345</f>
        <v>2369447</v>
      </c>
      <c r="G346" s="48">
        <f t="shared" si="49"/>
        <v>2369443.2999999998</v>
      </c>
      <c r="H346" s="48">
        <f t="shared" si="41"/>
        <v>106.59020808642943</v>
      </c>
      <c r="I346" s="48">
        <f t="shared" si="42"/>
        <v>99.999843845420472</v>
      </c>
    </row>
    <row r="347" spans="1:13" s="3" customFormat="1" ht="26.25" customHeight="1" x14ac:dyDescent="0.25">
      <c r="A347" s="8" t="s">
        <v>38</v>
      </c>
      <c r="B347" s="130" t="s">
        <v>574</v>
      </c>
      <c r="C347" s="131"/>
      <c r="D347" s="131"/>
      <c r="E347" s="131"/>
      <c r="F347" s="131"/>
      <c r="G347" s="131"/>
      <c r="H347" s="131"/>
      <c r="I347" s="131"/>
    </row>
    <row r="348" spans="1:13" s="3" customFormat="1" ht="34.5" customHeight="1" x14ac:dyDescent="0.25">
      <c r="A348" s="110" t="s">
        <v>36</v>
      </c>
      <c r="B348" s="113" t="s">
        <v>380</v>
      </c>
      <c r="C348" s="10" t="s">
        <v>381</v>
      </c>
      <c r="D348" s="11" t="s">
        <v>382</v>
      </c>
      <c r="E348" s="31">
        <v>23188</v>
      </c>
      <c r="F348" s="32">
        <v>23929.29</v>
      </c>
      <c r="G348" s="32">
        <v>23929.29</v>
      </c>
      <c r="H348" s="33">
        <f t="shared" ref="H348:H373" si="50">G348/E348*100</f>
        <v>103.19686907020873</v>
      </c>
      <c r="I348" s="33">
        <f t="shared" ref="I348:I375" si="51">G348/F348*100</f>
        <v>100</v>
      </c>
      <c r="K348" s="34"/>
      <c r="L348" s="34"/>
      <c r="M348" s="34"/>
    </row>
    <row r="349" spans="1:13" s="3" customFormat="1" ht="66" customHeight="1" x14ac:dyDescent="0.25">
      <c r="A349" s="110"/>
      <c r="B349" s="113"/>
      <c r="C349" s="14" t="s">
        <v>500</v>
      </c>
      <c r="D349" s="11" t="s">
        <v>273</v>
      </c>
      <c r="E349" s="11">
        <v>5317.7</v>
      </c>
      <c r="F349" s="35">
        <v>5487.7</v>
      </c>
      <c r="G349" s="36">
        <v>5487.7</v>
      </c>
      <c r="H349" s="33">
        <f t="shared" si="50"/>
        <v>103.19687082761344</v>
      </c>
      <c r="I349" s="33">
        <f t="shared" si="51"/>
        <v>100</v>
      </c>
      <c r="K349" s="34"/>
      <c r="L349" s="34"/>
    </row>
    <row r="350" spans="1:13" s="3" customFormat="1" ht="31.5" x14ac:dyDescent="0.25">
      <c r="A350" s="110" t="s">
        <v>37</v>
      </c>
      <c r="B350" s="113" t="s">
        <v>385</v>
      </c>
      <c r="C350" s="37" t="s">
        <v>502</v>
      </c>
      <c r="D350" s="11" t="s">
        <v>386</v>
      </c>
      <c r="E350" s="31">
        <v>165</v>
      </c>
      <c r="F350" s="32">
        <v>165</v>
      </c>
      <c r="G350" s="32">
        <v>165</v>
      </c>
      <c r="H350" s="33">
        <f t="shared" si="50"/>
        <v>100</v>
      </c>
      <c r="I350" s="33">
        <f t="shared" si="51"/>
        <v>100</v>
      </c>
      <c r="K350" s="34"/>
      <c r="L350" s="34"/>
    </row>
    <row r="351" spans="1:13" s="3" customFormat="1" ht="69.75" customHeight="1" x14ac:dyDescent="0.25">
      <c r="A351" s="110"/>
      <c r="B351" s="113"/>
      <c r="C351" s="14" t="s">
        <v>500</v>
      </c>
      <c r="D351" s="11" t="s">
        <v>273</v>
      </c>
      <c r="E351" s="11">
        <v>894.4</v>
      </c>
      <c r="F351" s="13">
        <v>894.4</v>
      </c>
      <c r="G351" s="13">
        <v>894.4</v>
      </c>
      <c r="H351" s="33">
        <f t="shared" si="50"/>
        <v>100</v>
      </c>
      <c r="I351" s="33">
        <f t="shared" si="51"/>
        <v>100</v>
      </c>
      <c r="K351" s="34"/>
      <c r="L351" s="34"/>
    </row>
    <row r="352" spans="1:13" s="3" customFormat="1" ht="18.75" x14ac:dyDescent="0.25">
      <c r="A352" s="110" t="s">
        <v>146</v>
      </c>
      <c r="B352" s="113" t="s">
        <v>575</v>
      </c>
      <c r="C352" s="10" t="s">
        <v>387</v>
      </c>
      <c r="D352" s="11" t="s">
        <v>134</v>
      </c>
      <c r="E352" s="32">
        <v>2649</v>
      </c>
      <c r="F352" s="32">
        <v>2639</v>
      </c>
      <c r="G352" s="32">
        <v>2639</v>
      </c>
      <c r="H352" s="33">
        <f t="shared" si="50"/>
        <v>99.622499056247634</v>
      </c>
      <c r="I352" s="33">
        <f t="shared" si="51"/>
        <v>100</v>
      </c>
      <c r="K352" s="34"/>
      <c r="L352" s="34"/>
    </row>
    <row r="353" spans="1:12" s="3" customFormat="1" ht="63" x14ac:dyDescent="0.25">
      <c r="A353" s="110"/>
      <c r="B353" s="113"/>
      <c r="C353" s="14" t="s">
        <v>500</v>
      </c>
      <c r="D353" s="11" t="s">
        <v>273</v>
      </c>
      <c r="E353" s="13">
        <v>7360.8</v>
      </c>
      <c r="F353" s="13">
        <v>7333.1</v>
      </c>
      <c r="G353" s="13">
        <v>7333.1</v>
      </c>
      <c r="H353" s="33">
        <f t="shared" si="50"/>
        <v>99.623682208455605</v>
      </c>
      <c r="I353" s="33">
        <f t="shared" si="51"/>
        <v>100</v>
      </c>
      <c r="K353" s="34"/>
      <c r="L353" s="34"/>
    </row>
    <row r="354" spans="1:12" s="3" customFormat="1" ht="18.75" x14ac:dyDescent="0.25">
      <c r="A354" s="111" t="s">
        <v>147</v>
      </c>
      <c r="B354" s="113" t="s">
        <v>388</v>
      </c>
      <c r="C354" s="37" t="s">
        <v>383</v>
      </c>
      <c r="D354" s="11" t="s">
        <v>384</v>
      </c>
      <c r="E354" s="32">
        <v>599158.56000000006</v>
      </c>
      <c r="F354" s="32">
        <v>624758.56000000006</v>
      </c>
      <c r="G354" s="32">
        <v>624758.56000000006</v>
      </c>
      <c r="H354" s="33">
        <f t="shared" si="50"/>
        <v>104.27265864314781</v>
      </c>
      <c r="I354" s="33">
        <f t="shared" si="51"/>
        <v>100</v>
      </c>
      <c r="K354" s="34"/>
      <c r="L354" s="34"/>
    </row>
    <row r="355" spans="1:12" s="3" customFormat="1" ht="63" x14ac:dyDescent="0.25">
      <c r="A355" s="112"/>
      <c r="B355" s="113"/>
      <c r="C355" s="14" t="s">
        <v>500</v>
      </c>
      <c r="D355" s="11" t="s">
        <v>273</v>
      </c>
      <c r="E355" s="13">
        <v>15847.6</v>
      </c>
      <c r="F355" s="13">
        <v>16525</v>
      </c>
      <c r="G355" s="13">
        <v>16525</v>
      </c>
      <c r="H355" s="33">
        <f t="shared" si="50"/>
        <v>104.27446427219263</v>
      </c>
      <c r="I355" s="33">
        <f t="shared" si="51"/>
        <v>100</v>
      </c>
      <c r="K355" s="34"/>
      <c r="L355" s="34"/>
    </row>
    <row r="356" spans="1:12" s="3" customFormat="1" ht="41.25" customHeight="1" x14ac:dyDescent="0.25">
      <c r="A356" s="111" t="s">
        <v>148</v>
      </c>
      <c r="B356" s="116" t="s">
        <v>503</v>
      </c>
      <c r="C356" s="14" t="s">
        <v>576</v>
      </c>
      <c r="D356" s="11" t="s">
        <v>389</v>
      </c>
      <c r="E356" s="38">
        <v>521</v>
      </c>
      <c r="F356" s="38">
        <v>714</v>
      </c>
      <c r="G356" s="38">
        <v>714</v>
      </c>
      <c r="H356" s="33">
        <f t="shared" si="50"/>
        <v>137.04414587332053</v>
      </c>
      <c r="I356" s="33">
        <f t="shared" si="51"/>
        <v>100</v>
      </c>
      <c r="K356" s="34"/>
      <c r="L356" s="34"/>
    </row>
    <row r="357" spans="1:12" s="3" customFormat="1" ht="68.25" customHeight="1" x14ac:dyDescent="0.25">
      <c r="A357" s="164"/>
      <c r="B357" s="169"/>
      <c r="C357" s="14" t="s">
        <v>500</v>
      </c>
      <c r="D357" s="11" t="s">
        <v>273</v>
      </c>
      <c r="E357" s="38">
        <v>20840</v>
      </c>
      <c r="F357" s="38">
        <v>31416</v>
      </c>
      <c r="G357" s="38">
        <v>31416</v>
      </c>
      <c r="H357" s="33">
        <f t="shared" si="50"/>
        <v>150.74856046065258</v>
      </c>
      <c r="I357" s="33">
        <f t="shared" si="51"/>
        <v>100</v>
      </c>
      <c r="K357" s="34"/>
      <c r="L357" s="34"/>
    </row>
    <row r="358" spans="1:12" s="3" customFormat="1" ht="35.25" customHeight="1" x14ac:dyDescent="0.25">
      <c r="A358" s="164"/>
      <c r="B358" s="169"/>
      <c r="C358" s="14" t="s">
        <v>582</v>
      </c>
      <c r="D358" s="11" t="s">
        <v>134</v>
      </c>
      <c r="E358" s="38" t="s">
        <v>298</v>
      </c>
      <c r="F358" s="38">
        <v>2</v>
      </c>
      <c r="G358" s="38">
        <v>2</v>
      </c>
      <c r="H358" s="33"/>
      <c r="I358" s="33">
        <f t="shared" si="51"/>
        <v>100</v>
      </c>
      <c r="K358" s="34"/>
      <c r="L358" s="34"/>
    </row>
    <row r="359" spans="1:12" s="3" customFormat="1" ht="69.75" customHeight="1" x14ac:dyDescent="0.25">
      <c r="A359" s="164"/>
      <c r="B359" s="169"/>
      <c r="C359" s="14" t="s">
        <v>500</v>
      </c>
      <c r="D359" s="11" t="s">
        <v>273</v>
      </c>
      <c r="E359" s="38">
        <v>0</v>
      </c>
      <c r="F359" s="38">
        <v>920</v>
      </c>
      <c r="G359" s="38">
        <v>920</v>
      </c>
      <c r="H359" s="33"/>
      <c r="I359" s="33">
        <f t="shared" si="51"/>
        <v>100</v>
      </c>
      <c r="K359" s="34"/>
      <c r="L359" s="34"/>
    </row>
    <row r="360" spans="1:12" s="3" customFormat="1" ht="38.25" customHeight="1" x14ac:dyDescent="0.25">
      <c r="A360" s="164"/>
      <c r="B360" s="169"/>
      <c r="C360" s="14" t="s">
        <v>583</v>
      </c>
      <c r="D360" s="11" t="s">
        <v>134</v>
      </c>
      <c r="E360" s="38" t="s">
        <v>298</v>
      </c>
      <c r="F360" s="38">
        <v>9</v>
      </c>
      <c r="G360" s="38">
        <v>9</v>
      </c>
      <c r="H360" s="33"/>
      <c r="I360" s="33">
        <f t="shared" si="51"/>
        <v>100</v>
      </c>
      <c r="K360" s="34"/>
      <c r="L360" s="34"/>
    </row>
    <row r="361" spans="1:12" s="3" customFormat="1" ht="69.75" customHeight="1" x14ac:dyDescent="0.25">
      <c r="A361" s="164"/>
      <c r="B361" s="169"/>
      <c r="C361" s="14" t="s">
        <v>500</v>
      </c>
      <c r="D361" s="11" t="s">
        <v>273</v>
      </c>
      <c r="E361" s="38">
        <v>0</v>
      </c>
      <c r="F361" s="38">
        <v>2250</v>
      </c>
      <c r="G361" s="38">
        <v>2250</v>
      </c>
      <c r="H361" s="33"/>
      <c r="I361" s="33">
        <f t="shared" si="51"/>
        <v>100</v>
      </c>
      <c r="K361" s="34"/>
      <c r="L361" s="34"/>
    </row>
    <row r="362" spans="1:12" s="3" customFormat="1" ht="42" customHeight="1" x14ac:dyDescent="0.25">
      <c r="A362" s="164"/>
      <c r="B362" s="169"/>
      <c r="C362" s="10" t="s">
        <v>584</v>
      </c>
      <c r="D362" s="11" t="s">
        <v>577</v>
      </c>
      <c r="E362" s="31" t="s">
        <v>298</v>
      </c>
      <c r="F362" s="32">
        <v>420</v>
      </c>
      <c r="G362" s="32">
        <v>420</v>
      </c>
      <c r="H362" s="33"/>
      <c r="I362" s="33">
        <f t="shared" si="51"/>
        <v>100</v>
      </c>
      <c r="K362" s="34"/>
      <c r="L362" s="34"/>
    </row>
    <row r="363" spans="1:12" s="3" customFormat="1" ht="69.75" customHeight="1" x14ac:dyDescent="0.25">
      <c r="A363" s="112"/>
      <c r="B363" s="117"/>
      <c r="C363" s="14" t="s">
        <v>500</v>
      </c>
      <c r="D363" s="11" t="s">
        <v>273</v>
      </c>
      <c r="E363" s="39">
        <v>0</v>
      </c>
      <c r="F363" s="39">
        <v>3150</v>
      </c>
      <c r="G363" s="36">
        <v>3150</v>
      </c>
      <c r="H363" s="33"/>
      <c r="I363" s="33">
        <f t="shared" si="51"/>
        <v>100</v>
      </c>
      <c r="K363" s="34"/>
      <c r="L363" s="34"/>
    </row>
    <row r="364" spans="1:12" s="3" customFormat="1" ht="42" customHeight="1" x14ac:dyDescent="0.25">
      <c r="A364" s="111" t="s">
        <v>149</v>
      </c>
      <c r="B364" s="161" t="s">
        <v>578</v>
      </c>
      <c r="C364" s="14" t="s">
        <v>579</v>
      </c>
      <c r="D364" s="11" t="s">
        <v>577</v>
      </c>
      <c r="E364" s="40" t="s">
        <v>298</v>
      </c>
      <c r="F364" s="40">
        <v>174.2</v>
      </c>
      <c r="G364" s="41">
        <v>174.2</v>
      </c>
      <c r="H364" s="33"/>
      <c r="I364" s="33">
        <f t="shared" si="51"/>
        <v>100</v>
      </c>
      <c r="K364" s="34"/>
      <c r="L364" s="34"/>
    </row>
    <row r="365" spans="1:12" s="3" customFormat="1" ht="42" customHeight="1" x14ac:dyDescent="0.25">
      <c r="A365" s="164"/>
      <c r="B365" s="162"/>
      <c r="C365" s="14" t="s">
        <v>580</v>
      </c>
      <c r="D365" s="11" t="s">
        <v>581</v>
      </c>
      <c r="E365" s="40">
        <v>0</v>
      </c>
      <c r="F365" s="40">
        <v>1306.5</v>
      </c>
      <c r="G365" s="41">
        <v>1306.5</v>
      </c>
      <c r="H365" s="33"/>
      <c r="I365" s="33">
        <f t="shared" si="51"/>
        <v>100</v>
      </c>
      <c r="K365" s="34"/>
      <c r="L365" s="34"/>
    </row>
    <row r="366" spans="1:12" s="3" customFormat="1" ht="42" customHeight="1" x14ac:dyDescent="0.25">
      <c r="A366" s="164"/>
      <c r="B366" s="162"/>
      <c r="C366" s="14" t="s">
        <v>585</v>
      </c>
      <c r="D366" s="11" t="s">
        <v>577</v>
      </c>
      <c r="E366" s="40" t="s">
        <v>298</v>
      </c>
      <c r="F366" s="40">
        <v>208</v>
      </c>
      <c r="G366" s="41">
        <v>208</v>
      </c>
      <c r="H366" s="33"/>
      <c r="I366" s="33">
        <f t="shared" si="51"/>
        <v>100</v>
      </c>
      <c r="K366" s="34"/>
      <c r="L366" s="34"/>
    </row>
    <row r="367" spans="1:12" s="3" customFormat="1" ht="42" customHeight="1" x14ac:dyDescent="0.25">
      <c r="A367" s="164"/>
      <c r="B367" s="162"/>
      <c r="C367" s="14" t="s">
        <v>580</v>
      </c>
      <c r="D367" s="11" t="s">
        <v>581</v>
      </c>
      <c r="E367" s="40">
        <v>0</v>
      </c>
      <c r="F367" s="40">
        <v>520</v>
      </c>
      <c r="G367" s="41">
        <v>520</v>
      </c>
      <c r="H367" s="33"/>
      <c r="I367" s="33">
        <f t="shared" si="51"/>
        <v>100</v>
      </c>
      <c r="K367" s="34"/>
      <c r="L367" s="34"/>
    </row>
    <row r="368" spans="1:12" s="3" customFormat="1" ht="42" customHeight="1" x14ac:dyDescent="0.25">
      <c r="A368" s="164"/>
      <c r="B368" s="162"/>
      <c r="C368" s="14" t="s">
        <v>586</v>
      </c>
      <c r="D368" s="11" t="s">
        <v>577</v>
      </c>
      <c r="E368" s="40" t="s">
        <v>298</v>
      </c>
      <c r="F368" s="40">
        <v>175</v>
      </c>
      <c r="G368" s="41">
        <v>175</v>
      </c>
      <c r="H368" s="33"/>
      <c r="I368" s="33">
        <f t="shared" si="51"/>
        <v>100</v>
      </c>
      <c r="K368" s="34"/>
      <c r="L368" s="34"/>
    </row>
    <row r="369" spans="1:12" s="3" customFormat="1" ht="42" customHeight="1" x14ac:dyDescent="0.25">
      <c r="A369" s="112"/>
      <c r="B369" s="163"/>
      <c r="C369" s="14" t="s">
        <v>580</v>
      </c>
      <c r="D369" s="11" t="s">
        <v>581</v>
      </c>
      <c r="E369" s="40">
        <v>0</v>
      </c>
      <c r="F369" s="40">
        <v>437.5</v>
      </c>
      <c r="G369" s="41">
        <v>437.5</v>
      </c>
      <c r="H369" s="33"/>
      <c r="I369" s="33">
        <f t="shared" si="51"/>
        <v>100</v>
      </c>
      <c r="K369" s="34"/>
      <c r="L369" s="34"/>
    </row>
    <row r="370" spans="1:12" s="3" customFormat="1" ht="31.5" x14ac:dyDescent="0.25">
      <c r="A370" s="111" t="s">
        <v>554</v>
      </c>
      <c r="B370" s="113" t="s">
        <v>390</v>
      </c>
      <c r="C370" s="10" t="s">
        <v>381</v>
      </c>
      <c r="D370" s="42" t="s">
        <v>382</v>
      </c>
      <c r="E370" s="43">
        <v>1152</v>
      </c>
      <c r="F370" s="44">
        <v>1152</v>
      </c>
      <c r="G370" s="44">
        <v>1152</v>
      </c>
      <c r="H370" s="33">
        <f t="shared" si="50"/>
        <v>100</v>
      </c>
      <c r="I370" s="33">
        <f t="shared" si="51"/>
        <v>100</v>
      </c>
      <c r="K370" s="34"/>
      <c r="L370" s="34"/>
    </row>
    <row r="371" spans="1:12" s="3" customFormat="1" ht="63" x14ac:dyDescent="0.25">
      <c r="A371" s="112"/>
      <c r="B371" s="113"/>
      <c r="C371" s="14" t="s">
        <v>500</v>
      </c>
      <c r="D371" s="42" t="s">
        <v>273</v>
      </c>
      <c r="E371" s="42">
        <v>556.1</v>
      </c>
      <c r="F371" s="45">
        <v>556.1</v>
      </c>
      <c r="G371" s="46">
        <v>556.1</v>
      </c>
      <c r="H371" s="33">
        <f t="shared" si="50"/>
        <v>100</v>
      </c>
      <c r="I371" s="33">
        <f t="shared" si="51"/>
        <v>100</v>
      </c>
      <c r="K371" s="34"/>
      <c r="L371" s="34"/>
    </row>
    <row r="372" spans="1:12" s="3" customFormat="1" ht="22.5" customHeight="1" x14ac:dyDescent="0.25">
      <c r="A372" s="111" t="s">
        <v>589</v>
      </c>
      <c r="B372" s="113" t="s">
        <v>587</v>
      </c>
      <c r="C372" s="47" t="s">
        <v>588</v>
      </c>
      <c r="D372" s="11" t="s">
        <v>80</v>
      </c>
      <c r="E372" s="42">
        <v>1</v>
      </c>
      <c r="F372" s="45">
        <v>1</v>
      </c>
      <c r="G372" s="46">
        <v>1</v>
      </c>
      <c r="H372" s="33">
        <f t="shared" si="50"/>
        <v>100</v>
      </c>
      <c r="I372" s="33">
        <f t="shared" si="51"/>
        <v>100</v>
      </c>
      <c r="K372" s="34"/>
      <c r="L372" s="34"/>
    </row>
    <row r="373" spans="1:12" s="3" customFormat="1" ht="72.75" customHeight="1" x14ac:dyDescent="0.25">
      <c r="A373" s="112"/>
      <c r="B373" s="113"/>
      <c r="C373" s="14" t="s">
        <v>500</v>
      </c>
      <c r="D373" s="11" t="s">
        <v>273</v>
      </c>
      <c r="E373" s="42">
        <v>687.1</v>
      </c>
      <c r="F373" s="45">
        <v>687.1</v>
      </c>
      <c r="G373" s="46">
        <v>687.1</v>
      </c>
      <c r="H373" s="33">
        <f t="shared" si="50"/>
        <v>100</v>
      </c>
      <c r="I373" s="33">
        <f t="shared" si="51"/>
        <v>100</v>
      </c>
      <c r="K373" s="34"/>
      <c r="L373" s="34"/>
    </row>
    <row r="374" spans="1:12" s="3" customFormat="1" ht="30.75" customHeight="1" x14ac:dyDescent="0.25">
      <c r="A374" s="111" t="s">
        <v>590</v>
      </c>
      <c r="B374" s="161" t="s">
        <v>591</v>
      </c>
      <c r="C374" s="47" t="s">
        <v>592</v>
      </c>
      <c r="D374" s="11" t="s">
        <v>80</v>
      </c>
      <c r="E374" s="42" t="s">
        <v>298</v>
      </c>
      <c r="F374" s="45">
        <v>230</v>
      </c>
      <c r="G374" s="46">
        <v>230</v>
      </c>
      <c r="H374" s="33"/>
      <c r="I374" s="33">
        <f t="shared" si="51"/>
        <v>100</v>
      </c>
      <c r="K374" s="34"/>
      <c r="L374" s="34"/>
    </row>
    <row r="375" spans="1:12" s="3" customFormat="1" ht="70.5" customHeight="1" x14ac:dyDescent="0.25">
      <c r="A375" s="112"/>
      <c r="B375" s="163"/>
      <c r="C375" s="14" t="s">
        <v>500</v>
      </c>
      <c r="D375" s="11" t="s">
        <v>581</v>
      </c>
      <c r="E375" s="40">
        <v>0</v>
      </c>
      <c r="F375" s="45">
        <v>3500</v>
      </c>
      <c r="G375" s="46">
        <v>3500</v>
      </c>
      <c r="H375" s="33"/>
      <c r="I375" s="33">
        <f t="shared" si="51"/>
        <v>100</v>
      </c>
      <c r="K375" s="34"/>
      <c r="L375" s="34"/>
    </row>
    <row r="376" spans="1:12" s="3" customFormat="1" x14ac:dyDescent="0.25">
      <c r="A376" s="23"/>
      <c r="B376" s="118" t="s">
        <v>9</v>
      </c>
      <c r="C376" s="119"/>
      <c r="D376" s="24" t="s">
        <v>273</v>
      </c>
      <c r="E376" s="48">
        <f>E349+E351+E353+E355+E357+E359+E361+E363+E365+E367+E369+E371+E373+E375</f>
        <v>51503.7</v>
      </c>
      <c r="F376" s="48">
        <f t="shared" ref="F376:G376" si="52">F349+F351+F353+F355+F357+F359+F361+F363+F365+F367+F369+F371+F373+F375</f>
        <v>74983.400000000009</v>
      </c>
      <c r="G376" s="48">
        <f t="shared" si="52"/>
        <v>74983.400000000009</v>
      </c>
      <c r="H376" s="48">
        <f>G376/E376*100</f>
        <v>145.58837520411157</v>
      </c>
      <c r="I376" s="48">
        <f>G376/F376*100</f>
        <v>100</v>
      </c>
      <c r="K376" s="34"/>
      <c r="L376" s="34"/>
    </row>
    <row r="377" spans="1:12" s="3" customFormat="1" ht="27" customHeight="1" x14ac:dyDescent="0.25">
      <c r="A377" s="8" t="s">
        <v>39</v>
      </c>
      <c r="B377" s="130" t="s">
        <v>411</v>
      </c>
      <c r="C377" s="131"/>
      <c r="D377" s="131"/>
      <c r="E377" s="131"/>
      <c r="F377" s="131"/>
      <c r="G377" s="131"/>
      <c r="H377" s="131"/>
      <c r="I377" s="131"/>
    </row>
    <row r="378" spans="1:12" s="3" customFormat="1" ht="31.5" x14ac:dyDescent="0.25">
      <c r="A378" s="110" t="s">
        <v>40</v>
      </c>
      <c r="B378" s="132" t="s">
        <v>412</v>
      </c>
      <c r="C378" s="10" t="s">
        <v>7</v>
      </c>
      <c r="D378" s="55" t="s">
        <v>300</v>
      </c>
      <c r="E378" s="101">
        <v>5</v>
      </c>
      <c r="F378" s="101">
        <v>5</v>
      </c>
      <c r="G378" s="101">
        <v>5</v>
      </c>
      <c r="H378" s="45">
        <f t="shared" ref="H378:H409" si="53">G378/E378*100</f>
        <v>100</v>
      </c>
      <c r="I378" s="45">
        <f t="shared" ref="I378:I409" si="54">G378/F378*100</f>
        <v>100</v>
      </c>
    </row>
    <row r="379" spans="1:12" s="3" customFormat="1" ht="63" x14ac:dyDescent="0.25">
      <c r="A379" s="110"/>
      <c r="B379" s="133"/>
      <c r="C379" s="95" t="s">
        <v>76</v>
      </c>
      <c r="D379" s="96" t="s">
        <v>273</v>
      </c>
      <c r="E379" s="45">
        <v>2264.1</v>
      </c>
      <c r="F379" s="45">
        <v>2264.1999999999998</v>
      </c>
      <c r="G379" s="45">
        <v>2264.1999999999998</v>
      </c>
      <c r="H379" s="45">
        <f t="shared" si="53"/>
        <v>100.0044167660439</v>
      </c>
      <c r="I379" s="45">
        <f t="shared" si="54"/>
        <v>100</v>
      </c>
    </row>
    <row r="380" spans="1:12" s="3" customFormat="1" ht="31.5" x14ac:dyDescent="0.25">
      <c r="A380" s="110" t="s">
        <v>41</v>
      </c>
      <c r="B380" s="134" t="s">
        <v>293</v>
      </c>
      <c r="C380" s="10" t="s">
        <v>7</v>
      </c>
      <c r="D380" s="96" t="s">
        <v>133</v>
      </c>
      <c r="E380" s="12">
        <v>8134</v>
      </c>
      <c r="F380" s="12">
        <v>8134</v>
      </c>
      <c r="G380" s="12">
        <v>8134</v>
      </c>
      <c r="H380" s="45">
        <f t="shared" si="53"/>
        <v>100</v>
      </c>
      <c r="I380" s="45">
        <f t="shared" si="54"/>
        <v>100</v>
      </c>
    </row>
    <row r="381" spans="1:12" s="3" customFormat="1" ht="63" x14ac:dyDescent="0.25">
      <c r="A381" s="110"/>
      <c r="B381" s="134"/>
      <c r="C381" s="95" t="s">
        <v>76</v>
      </c>
      <c r="D381" s="96" t="s">
        <v>273</v>
      </c>
      <c r="E381" s="45">
        <v>440283.9</v>
      </c>
      <c r="F381" s="45">
        <v>454020.9</v>
      </c>
      <c r="G381" s="45">
        <v>454020.9</v>
      </c>
      <c r="H381" s="45">
        <f t="shared" si="53"/>
        <v>103.12003232459783</v>
      </c>
      <c r="I381" s="45">
        <f t="shared" si="54"/>
        <v>100</v>
      </c>
    </row>
    <row r="382" spans="1:12" s="3" customFormat="1" ht="31.5" x14ac:dyDescent="0.25">
      <c r="A382" s="110" t="s">
        <v>280</v>
      </c>
      <c r="B382" s="134" t="s">
        <v>294</v>
      </c>
      <c r="C382" s="10" t="s">
        <v>7</v>
      </c>
      <c r="D382" s="96" t="s">
        <v>133</v>
      </c>
      <c r="E382" s="12">
        <v>1255</v>
      </c>
      <c r="F382" s="12">
        <v>1255</v>
      </c>
      <c r="G382" s="12">
        <v>1255</v>
      </c>
      <c r="H382" s="45">
        <f t="shared" si="53"/>
        <v>100</v>
      </c>
      <c r="I382" s="45">
        <f t="shared" si="54"/>
        <v>100</v>
      </c>
    </row>
    <row r="383" spans="1:12" s="3" customFormat="1" ht="63" x14ac:dyDescent="0.25">
      <c r="A383" s="110"/>
      <c r="B383" s="134"/>
      <c r="C383" s="95" t="s">
        <v>76</v>
      </c>
      <c r="D383" s="96" t="s">
        <v>273</v>
      </c>
      <c r="E383" s="45">
        <v>61522.8</v>
      </c>
      <c r="F383" s="45">
        <v>61818.1</v>
      </c>
      <c r="G383" s="45">
        <v>61817.9</v>
      </c>
      <c r="H383" s="45">
        <f t="shared" si="53"/>
        <v>100.47965957336143</v>
      </c>
      <c r="I383" s="45">
        <f t="shared" si="54"/>
        <v>99.99967647016004</v>
      </c>
    </row>
    <row r="384" spans="1:12" s="3" customFormat="1" ht="31.5" x14ac:dyDescent="0.25">
      <c r="A384" s="110" t="s">
        <v>281</v>
      </c>
      <c r="B384" s="116" t="s">
        <v>295</v>
      </c>
      <c r="C384" s="10" t="s">
        <v>7</v>
      </c>
      <c r="D384" s="96" t="s">
        <v>133</v>
      </c>
      <c r="E384" s="96">
        <v>16</v>
      </c>
      <c r="F384" s="55">
        <v>16</v>
      </c>
      <c r="G384" s="55">
        <v>16</v>
      </c>
      <c r="H384" s="45">
        <f t="shared" si="53"/>
        <v>100</v>
      </c>
      <c r="I384" s="45">
        <f t="shared" si="54"/>
        <v>100</v>
      </c>
    </row>
    <row r="385" spans="1:9" s="3" customFormat="1" ht="63" x14ac:dyDescent="0.25">
      <c r="A385" s="110"/>
      <c r="B385" s="117"/>
      <c r="C385" s="95" t="s">
        <v>76</v>
      </c>
      <c r="D385" s="96" t="s">
        <v>273</v>
      </c>
      <c r="E385" s="13">
        <v>6798.9</v>
      </c>
      <c r="F385" s="45">
        <v>6478.5</v>
      </c>
      <c r="G385" s="45">
        <v>6478.5</v>
      </c>
      <c r="H385" s="45">
        <f t="shared" si="53"/>
        <v>95.287472973569251</v>
      </c>
      <c r="I385" s="45">
        <f t="shared" si="54"/>
        <v>100</v>
      </c>
    </row>
    <row r="386" spans="1:9" s="3" customFormat="1" ht="31.5" x14ac:dyDescent="0.25">
      <c r="A386" s="110" t="s">
        <v>282</v>
      </c>
      <c r="B386" s="116" t="s">
        <v>296</v>
      </c>
      <c r="C386" s="10" t="s">
        <v>7</v>
      </c>
      <c r="D386" s="96" t="s">
        <v>133</v>
      </c>
      <c r="E386" s="96">
        <v>3</v>
      </c>
      <c r="F386" s="55">
        <v>3</v>
      </c>
      <c r="G386" s="55">
        <v>3</v>
      </c>
      <c r="H386" s="45">
        <f t="shared" si="53"/>
        <v>100</v>
      </c>
      <c r="I386" s="45">
        <f t="shared" si="54"/>
        <v>100</v>
      </c>
    </row>
    <row r="387" spans="1:9" s="3" customFormat="1" ht="63" x14ac:dyDescent="0.25">
      <c r="A387" s="110"/>
      <c r="B387" s="117"/>
      <c r="C387" s="95" t="s">
        <v>76</v>
      </c>
      <c r="D387" s="96" t="s">
        <v>273</v>
      </c>
      <c r="E387" s="13">
        <v>2452.8000000000002</v>
      </c>
      <c r="F387" s="45">
        <v>2415.8000000000002</v>
      </c>
      <c r="G387" s="45">
        <v>2415.8000000000002</v>
      </c>
      <c r="H387" s="45">
        <f t="shared" si="53"/>
        <v>98.49151989562948</v>
      </c>
      <c r="I387" s="45">
        <f t="shared" si="54"/>
        <v>100</v>
      </c>
    </row>
    <row r="388" spans="1:9" s="3" customFormat="1" ht="31.5" x14ac:dyDescent="0.25">
      <c r="A388" s="110" t="s">
        <v>283</v>
      </c>
      <c r="B388" s="116" t="s">
        <v>297</v>
      </c>
      <c r="C388" s="10" t="s">
        <v>7</v>
      </c>
      <c r="D388" s="96" t="s">
        <v>133</v>
      </c>
      <c r="E388" s="96">
        <v>44</v>
      </c>
      <c r="F388" s="55">
        <v>44</v>
      </c>
      <c r="G388" s="55">
        <v>44</v>
      </c>
      <c r="H388" s="45">
        <f t="shared" si="53"/>
        <v>100</v>
      </c>
      <c r="I388" s="45">
        <f t="shared" si="54"/>
        <v>100</v>
      </c>
    </row>
    <row r="389" spans="1:9" s="3" customFormat="1" ht="63" x14ac:dyDescent="0.25">
      <c r="A389" s="110"/>
      <c r="B389" s="117"/>
      <c r="C389" s="95" t="s">
        <v>76</v>
      </c>
      <c r="D389" s="96" t="s">
        <v>273</v>
      </c>
      <c r="E389" s="13">
        <v>2994.3</v>
      </c>
      <c r="F389" s="13">
        <v>2945</v>
      </c>
      <c r="G389" s="13">
        <v>2945</v>
      </c>
      <c r="H389" s="45">
        <f t="shared" si="53"/>
        <v>98.353538389606911</v>
      </c>
      <c r="I389" s="45">
        <f t="shared" si="54"/>
        <v>100</v>
      </c>
    </row>
    <row r="390" spans="1:9" s="3" customFormat="1" ht="31.5" customHeight="1" x14ac:dyDescent="0.25">
      <c r="A390" s="110" t="s">
        <v>284</v>
      </c>
      <c r="B390" s="113" t="s">
        <v>416</v>
      </c>
      <c r="C390" s="10" t="s">
        <v>7</v>
      </c>
      <c r="D390" s="96" t="s">
        <v>133</v>
      </c>
      <c r="E390" s="96">
        <v>20</v>
      </c>
      <c r="F390" s="12">
        <v>20</v>
      </c>
      <c r="G390" s="55">
        <v>20</v>
      </c>
      <c r="H390" s="45">
        <f t="shared" si="53"/>
        <v>100</v>
      </c>
      <c r="I390" s="45">
        <f t="shared" si="54"/>
        <v>100</v>
      </c>
    </row>
    <row r="391" spans="1:9" s="3" customFormat="1" ht="124.5" customHeight="1" x14ac:dyDescent="0.25">
      <c r="A391" s="110"/>
      <c r="B391" s="113"/>
      <c r="C391" s="95" t="s">
        <v>76</v>
      </c>
      <c r="D391" s="96" t="s">
        <v>273</v>
      </c>
      <c r="E391" s="13">
        <v>2084.5</v>
      </c>
      <c r="F391" s="13">
        <v>2158</v>
      </c>
      <c r="G391" s="13">
        <v>2158</v>
      </c>
      <c r="H391" s="45">
        <f t="shared" si="53"/>
        <v>103.52602542576157</v>
      </c>
      <c r="I391" s="45">
        <f t="shared" si="54"/>
        <v>100</v>
      </c>
    </row>
    <row r="392" spans="1:9" s="3" customFormat="1" ht="31.5" customHeight="1" x14ac:dyDescent="0.25">
      <c r="A392" s="110" t="s">
        <v>285</v>
      </c>
      <c r="B392" s="113" t="s">
        <v>415</v>
      </c>
      <c r="C392" s="10" t="s">
        <v>7</v>
      </c>
      <c r="D392" s="96" t="s">
        <v>133</v>
      </c>
      <c r="E392" s="96">
        <v>114</v>
      </c>
      <c r="F392" s="12">
        <v>114</v>
      </c>
      <c r="G392" s="55">
        <v>114</v>
      </c>
      <c r="H392" s="45">
        <f t="shared" si="53"/>
        <v>100</v>
      </c>
      <c r="I392" s="45">
        <f t="shared" si="54"/>
        <v>100</v>
      </c>
    </row>
    <row r="393" spans="1:9" s="3" customFormat="1" ht="119.25" customHeight="1" x14ac:dyDescent="0.25">
      <c r="A393" s="110"/>
      <c r="B393" s="113"/>
      <c r="C393" s="95" t="s">
        <v>76</v>
      </c>
      <c r="D393" s="96" t="s">
        <v>273</v>
      </c>
      <c r="E393" s="13">
        <v>12519.1</v>
      </c>
      <c r="F393" s="13">
        <v>12623.2</v>
      </c>
      <c r="G393" s="13">
        <v>12623.2</v>
      </c>
      <c r="H393" s="45">
        <f t="shared" si="53"/>
        <v>100.83152942304159</v>
      </c>
      <c r="I393" s="45">
        <f t="shared" si="54"/>
        <v>100</v>
      </c>
    </row>
    <row r="394" spans="1:9" s="3" customFormat="1" ht="31.5" x14ac:dyDescent="0.25">
      <c r="A394" s="110" t="s">
        <v>286</v>
      </c>
      <c r="B394" s="113" t="s">
        <v>299</v>
      </c>
      <c r="C394" s="10" t="s">
        <v>7</v>
      </c>
      <c r="D394" s="96" t="s">
        <v>300</v>
      </c>
      <c r="E394" s="96">
        <v>300</v>
      </c>
      <c r="F394" s="12">
        <v>300</v>
      </c>
      <c r="G394" s="101">
        <v>300</v>
      </c>
      <c r="H394" s="45">
        <f t="shared" si="53"/>
        <v>100</v>
      </c>
      <c r="I394" s="45">
        <f t="shared" si="54"/>
        <v>100</v>
      </c>
    </row>
    <row r="395" spans="1:9" s="3" customFormat="1" ht="63" x14ac:dyDescent="0.25">
      <c r="A395" s="110"/>
      <c r="B395" s="113"/>
      <c r="C395" s="95" t="s">
        <v>76</v>
      </c>
      <c r="D395" s="96" t="s">
        <v>273</v>
      </c>
      <c r="E395" s="13">
        <v>30650.3</v>
      </c>
      <c r="F395" s="13">
        <v>30650.3</v>
      </c>
      <c r="G395" s="13">
        <v>30650.3</v>
      </c>
      <c r="H395" s="45">
        <f t="shared" si="53"/>
        <v>100</v>
      </c>
      <c r="I395" s="45">
        <f t="shared" si="54"/>
        <v>100</v>
      </c>
    </row>
    <row r="396" spans="1:9" s="3" customFormat="1" ht="31.5" customHeight="1" x14ac:dyDescent="0.25">
      <c r="A396" s="110" t="s">
        <v>287</v>
      </c>
      <c r="B396" s="113" t="s">
        <v>414</v>
      </c>
      <c r="C396" s="10" t="s">
        <v>7</v>
      </c>
      <c r="D396" s="96" t="s">
        <v>300</v>
      </c>
      <c r="E396" s="96">
        <v>27</v>
      </c>
      <c r="F396" s="12">
        <v>27</v>
      </c>
      <c r="G396" s="12">
        <v>27</v>
      </c>
      <c r="H396" s="45">
        <f t="shared" si="53"/>
        <v>100</v>
      </c>
      <c r="I396" s="45">
        <f t="shared" si="54"/>
        <v>100</v>
      </c>
    </row>
    <row r="397" spans="1:9" s="3" customFormat="1" ht="63" x14ac:dyDescent="0.25">
      <c r="A397" s="110"/>
      <c r="B397" s="113"/>
      <c r="C397" s="95" t="s">
        <v>76</v>
      </c>
      <c r="D397" s="96" t="s">
        <v>273</v>
      </c>
      <c r="E397" s="13">
        <v>12580.9</v>
      </c>
      <c r="F397" s="13">
        <v>13794.2</v>
      </c>
      <c r="G397" s="13">
        <v>13794.2</v>
      </c>
      <c r="H397" s="45">
        <f t="shared" si="53"/>
        <v>109.64398413468035</v>
      </c>
      <c r="I397" s="45">
        <f t="shared" si="54"/>
        <v>100</v>
      </c>
    </row>
    <row r="398" spans="1:9" s="3" customFormat="1" ht="31.5" customHeight="1" x14ac:dyDescent="0.25">
      <c r="A398" s="110" t="s">
        <v>288</v>
      </c>
      <c r="B398" s="113" t="s">
        <v>301</v>
      </c>
      <c r="C398" s="10" t="s">
        <v>7</v>
      </c>
      <c r="D398" s="96" t="s">
        <v>133</v>
      </c>
      <c r="E398" s="12">
        <v>4911</v>
      </c>
      <c r="F398" s="12">
        <v>5110</v>
      </c>
      <c r="G398" s="12">
        <v>5110</v>
      </c>
      <c r="H398" s="45">
        <f t="shared" si="53"/>
        <v>104.05212787619629</v>
      </c>
      <c r="I398" s="45">
        <f t="shared" si="54"/>
        <v>100</v>
      </c>
    </row>
    <row r="399" spans="1:9" s="3" customFormat="1" ht="63" x14ac:dyDescent="0.25">
      <c r="A399" s="110"/>
      <c r="B399" s="113"/>
      <c r="C399" s="95" t="s">
        <v>76</v>
      </c>
      <c r="D399" s="96" t="s">
        <v>273</v>
      </c>
      <c r="E399" s="13">
        <v>37788.800000000003</v>
      </c>
      <c r="F399" s="13">
        <v>53017.1</v>
      </c>
      <c r="G399" s="13">
        <v>53017</v>
      </c>
      <c r="H399" s="45">
        <f t="shared" si="53"/>
        <v>140.29818358878822</v>
      </c>
      <c r="I399" s="45">
        <f t="shared" si="54"/>
        <v>99.99981138161084</v>
      </c>
    </row>
    <row r="400" spans="1:9" s="3" customFormat="1" ht="31.5" x14ac:dyDescent="0.25">
      <c r="A400" s="110" t="s">
        <v>289</v>
      </c>
      <c r="B400" s="113" t="s">
        <v>302</v>
      </c>
      <c r="C400" s="10" t="s">
        <v>7</v>
      </c>
      <c r="D400" s="96" t="s">
        <v>133</v>
      </c>
      <c r="E400" s="12">
        <v>2253</v>
      </c>
      <c r="F400" s="12">
        <v>2479</v>
      </c>
      <c r="G400" s="12">
        <v>2479</v>
      </c>
      <c r="H400" s="45">
        <f t="shared" si="53"/>
        <v>110.03106968486462</v>
      </c>
      <c r="I400" s="45">
        <f t="shared" si="54"/>
        <v>100</v>
      </c>
    </row>
    <row r="401" spans="1:9" s="3" customFormat="1" ht="63" x14ac:dyDescent="0.25">
      <c r="A401" s="110"/>
      <c r="B401" s="113"/>
      <c r="C401" s="95" t="s">
        <v>76</v>
      </c>
      <c r="D401" s="96" t="s">
        <v>273</v>
      </c>
      <c r="E401" s="13">
        <v>89539.9</v>
      </c>
      <c r="F401" s="13">
        <v>93267.8</v>
      </c>
      <c r="G401" s="13">
        <v>93267.8</v>
      </c>
      <c r="H401" s="45">
        <f t="shared" si="53"/>
        <v>104.16339531315091</v>
      </c>
      <c r="I401" s="45">
        <f t="shared" si="54"/>
        <v>100</v>
      </c>
    </row>
    <row r="402" spans="1:9" s="3" customFormat="1" ht="31.5" x14ac:dyDescent="0.25">
      <c r="A402" s="110" t="s">
        <v>290</v>
      </c>
      <c r="B402" s="113" t="s">
        <v>413</v>
      </c>
      <c r="C402" s="10" t="s">
        <v>7</v>
      </c>
      <c r="D402" s="96" t="s">
        <v>514</v>
      </c>
      <c r="E402" s="12">
        <v>15997</v>
      </c>
      <c r="F402" s="12">
        <v>15997</v>
      </c>
      <c r="G402" s="12">
        <v>15997</v>
      </c>
      <c r="H402" s="45">
        <f t="shared" si="53"/>
        <v>100</v>
      </c>
      <c r="I402" s="45">
        <f t="shared" si="54"/>
        <v>100</v>
      </c>
    </row>
    <row r="403" spans="1:9" s="3" customFormat="1" ht="63" x14ac:dyDescent="0.25">
      <c r="A403" s="110"/>
      <c r="B403" s="113"/>
      <c r="C403" s="95" t="s">
        <v>76</v>
      </c>
      <c r="D403" s="96" t="s">
        <v>273</v>
      </c>
      <c r="E403" s="13">
        <v>22076.2</v>
      </c>
      <c r="F403" s="13">
        <v>22692.400000000001</v>
      </c>
      <c r="G403" s="13">
        <v>22692.400000000001</v>
      </c>
      <c r="H403" s="45">
        <f t="shared" si="53"/>
        <v>102.79124124622898</v>
      </c>
      <c r="I403" s="45">
        <f t="shared" si="54"/>
        <v>100</v>
      </c>
    </row>
    <row r="404" spans="1:9" s="3" customFormat="1" ht="31.5" x14ac:dyDescent="0.25">
      <c r="A404" s="110" t="s">
        <v>291</v>
      </c>
      <c r="B404" s="116" t="s">
        <v>561</v>
      </c>
      <c r="C404" s="10" t="s">
        <v>7</v>
      </c>
      <c r="D404" s="55" t="s">
        <v>80</v>
      </c>
      <c r="E404" s="12">
        <v>6477</v>
      </c>
      <c r="F404" s="12">
        <v>6477</v>
      </c>
      <c r="G404" s="12">
        <v>6477</v>
      </c>
      <c r="H404" s="45">
        <f t="shared" si="53"/>
        <v>100</v>
      </c>
      <c r="I404" s="45">
        <f t="shared" si="54"/>
        <v>100</v>
      </c>
    </row>
    <row r="405" spans="1:9" s="3" customFormat="1" ht="63" x14ac:dyDescent="0.25">
      <c r="A405" s="110"/>
      <c r="B405" s="117"/>
      <c r="C405" s="95" t="s">
        <v>76</v>
      </c>
      <c r="D405" s="96" t="s">
        <v>273</v>
      </c>
      <c r="E405" s="13">
        <v>26240.400000000001</v>
      </c>
      <c r="F405" s="13">
        <v>26424.6</v>
      </c>
      <c r="G405" s="13">
        <v>26424.6</v>
      </c>
      <c r="H405" s="45">
        <f t="shared" si="53"/>
        <v>100.70197100653952</v>
      </c>
      <c r="I405" s="45">
        <f t="shared" si="54"/>
        <v>100</v>
      </c>
    </row>
    <row r="406" spans="1:9" s="3" customFormat="1" ht="31.5" x14ac:dyDescent="0.25">
      <c r="A406" s="125" t="s">
        <v>292</v>
      </c>
      <c r="B406" s="122" t="s">
        <v>81</v>
      </c>
      <c r="C406" s="71" t="s">
        <v>7</v>
      </c>
      <c r="D406" s="62" t="s">
        <v>133</v>
      </c>
      <c r="E406" s="69">
        <v>14190</v>
      </c>
      <c r="F406" s="69">
        <v>14190</v>
      </c>
      <c r="G406" s="69">
        <v>14190</v>
      </c>
      <c r="H406" s="102">
        <f t="shared" si="53"/>
        <v>100</v>
      </c>
      <c r="I406" s="102">
        <f t="shared" si="54"/>
        <v>100</v>
      </c>
    </row>
    <row r="407" spans="1:9" s="3" customFormat="1" ht="63" x14ac:dyDescent="0.25">
      <c r="A407" s="125"/>
      <c r="B407" s="122"/>
      <c r="C407" s="100" t="s">
        <v>76</v>
      </c>
      <c r="D407" s="63" t="s">
        <v>273</v>
      </c>
      <c r="E407" s="70">
        <v>25389.3</v>
      </c>
      <c r="F407" s="70">
        <v>25257</v>
      </c>
      <c r="G407" s="70">
        <v>25257</v>
      </c>
      <c r="H407" s="102">
        <f t="shared" si="53"/>
        <v>99.478914345807084</v>
      </c>
      <c r="I407" s="102">
        <f t="shared" si="54"/>
        <v>100</v>
      </c>
    </row>
    <row r="408" spans="1:9" s="3" customFormat="1" ht="18.75" x14ac:dyDescent="0.25">
      <c r="A408" s="98"/>
      <c r="B408" s="120" t="s">
        <v>314</v>
      </c>
      <c r="C408" s="121"/>
      <c r="D408" s="63" t="s">
        <v>273</v>
      </c>
      <c r="E408" s="70">
        <v>45197.599999999999</v>
      </c>
      <c r="F408" s="70">
        <v>40294.699999999997</v>
      </c>
      <c r="G408" s="70">
        <v>40294.699999999997</v>
      </c>
      <c r="H408" s="102">
        <f t="shared" si="53"/>
        <v>89.152300122130384</v>
      </c>
      <c r="I408" s="102">
        <f t="shared" si="54"/>
        <v>100</v>
      </c>
    </row>
    <row r="409" spans="1:9" s="3" customFormat="1" ht="25.5" customHeight="1" x14ac:dyDescent="0.25">
      <c r="A409" s="23"/>
      <c r="B409" s="118" t="s">
        <v>9</v>
      </c>
      <c r="C409" s="119"/>
      <c r="D409" s="99" t="s">
        <v>273</v>
      </c>
      <c r="E409" s="48">
        <f>E379+E381+E383+E385+E387+E389+E391+E393+E395+E397+E399+E401+E403+E405+E407+E408</f>
        <v>820383.80000000016</v>
      </c>
      <c r="F409" s="48">
        <f t="shared" ref="F409" si="55">F379+F381+F383+F385+F387+F389+F391+F393+F395+F397+F399+F401+F403+F405+F407+F408</f>
        <v>850121.79999999993</v>
      </c>
      <c r="G409" s="48">
        <f>G379+G381+G383+G385+G387+G389+G391+G393+G395+G397+G399+G401+G403+G405+G407+G408</f>
        <v>850121.5</v>
      </c>
      <c r="H409" s="48">
        <f t="shared" si="53"/>
        <v>103.62485217284882</v>
      </c>
      <c r="I409" s="48">
        <f t="shared" si="54"/>
        <v>99.999964710939068</v>
      </c>
    </row>
    <row r="410" spans="1:9" s="3" customFormat="1" ht="25.5" customHeight="1" x14ac:dyDescent="0.25">
      <c r="A410" s="8" t="s">
        <v>43</v>
      </c>
      <c r="B410" s="130" t="s">
        <v>538</v>
      </c>
      <c r="C410" s="131"/>
      <c r="D410" s="131"/>
      <c r="E410" s="131"/>
      <c r="F410" s="131"/>
      <c r="G410" s="131"/>
      <c r="H410" s="131"/>
      <c r="I410" s="131"/>
    </row>
    <row r="411" spans="1:9" s="3" customFormat="1" ht="47.25" customHeight="1" x14ac:dyDescent="0.25">
      <c r="A411" s="110" t="s">
        <v>42</v>
      </c>
      <c r="B411" s="116" t="s">
        <v>309</v>
      </c>
      <c r="C411" s="10" t="s">
        <v>7</v>
      </c>
      <c r="D411" s="62" t="s">
        <v>123</v>
      </c>
      <c r="E411" s="62">
        <v>19</v>
      </c>
      <c r="F411" s="12">
        <v>19</v>
      </c>
      <c r="G411" s="85">
        <v>19</v>
      </c>
      <c r="H411" s="15">
        <f>G411/E411*100</f>
        <v>100</v>
      </c>
      <c r="I411" s="15">
        <f>G411/F411*100</f>
        <v>100</v>
      </c>
    </row>
    <row r="412" spans="1:9" s="3" customFormat="1" ht="71.25" customHeight="1" x14ac:dyDescent="0.25">
      <c r="A412" s="110"/>
      <c r="B412" s="117"/>
      <c r="C412" s="26" t="s">
        <v>500</v>
      </c>
      <c r="D412" s="16" t="s">
        <v>273</v>
      </c>
      <c r="E412" s="15">
        <v>8478.7999999999993</v>
      </c>
      <c r="F412" s="15">
        <v>8478.7999999999993</v>
      </c>
      <c r="G412" s="15">
        <v>8478.7999999999993</v>
      </c>
      <c r="H412" s="15">
        <f t="shared" ref="H412:H430" si="56">G412/E412*100</f>
        <v>100</v>
      </c>
      <c r="I412" s="15">
        <f t="shared" ref="I412:I430" si="57">G412/F412*100</f>
        <v>100</v>
      </c>
    </row>
    <row r="413" spans="1:9" s="3" customFormat="1" ht="71.25" customHeight="1" x14ac:dyDescent="0.25">
      <c r="A413" s="110" t="s">
        <v>303</v>
      </c>
      <c r="B413" s="116" t="s">
        <v>310</v>
      </c>
      <c r="C413" s="10" t="s">
        <v>7</v>
      </c>
      <c r="D413" s="62" t="s">
        <v>123</v>
      </c>
      <c r="E413" s="62">
        <v>420</v>
      </c>
      <c r="F413" s="85">
        <v>420</v>
      </c>
      <c r="G413" s="85">
        <v>420</v>
      </c>
      <c r="H413" s="15">
        <f t="shared" si="56"/>
        <v>100</v>
      </c>
      <c r="I413" s="15">
        <f t="shared" si="57"/>
        <v>100</v>
      </c>
    </row>
    <row r="414" spans="1:9" s="3" customFormat="1" ht="71.25" customHeight="1" x14ac:dyDescent="0.25">
      <c r="A414" s="110"/>
      <c r="B414" s="117"/>
      <c r="C414" s="26" t="s">
        <v>500</v>
      </c>
      <c r="D414" s="16" t="s">
        <v>273</v>
      </c>
      <c r="E414" s="15">
        <v>508.6</v>
      </c>
      <c r="F414" s="15">
        <v>508.6</v>
      </c>
      <c r="G414" s="15">
        <v>508.6</v>
      </c>
      <c r="H414" s="15">
        <f t="shared" si="56"/>
        <v>100</v>
      </c>
      <c r="I414" s="15">
        <f t="shared" si="57"/>
        <v>100</v>
      </c>
    </row>
    <row r="415" spans="1:9" s="3" customFormat="1" ht="46.5" customHeight="1" x14ac:dyDescent="0.25">
      <c r="A415" s="110" t="s">
        <v>304</v>
      </c>
      <c r="B415" s="116" t="s">
        <v>311</v>
      </c>
      <c r="C415" s="10" t="s">
        <v>7</v>
      </c>
      <c r="D415" s="62" t="s">
        <v>123</v>
      </c>
      <c r="E415" s="62">
        <v>34</v>
      </c>
      <c r="F415" s="85">
        <v>34</v>
      </c>
      <c r="G415" s="85">
        <v>34</v>
      </c>
      <c r="H415" s="15">
        <f t="shared" si="56"/>
        <v>100</v>
      </c>
      <c r="I415" s="15">
        <f t="shared" si="57"/>
        <v>100</v>
      </c>
    </row>
    <row r="416" spans="1:9" s="3" customFormat="1" ht="71.25" customHeight="1" x14ac:dyDescent="0.25">
      <c r="A416" s="110"/>
      <c r="B416" s="165"/>
      <c r="C416" s="26" t="s">
        <v>500</v>
      </c>
      <c r="D416" s="16" t="s">
        <v>273</v>
      </c>
      <c r="E416" s="15">
        <v>3643.3</v>
      </c>
      <c r="F416" s="15">
        <v>3643.3</v>
      </c>
      <c r="G416" s="15">
        <v>3643.3</v>
      </c>
      <c r="H416" s="15">
        <f t="shared" si="56"/>
        <v>100</v>
      </c>
      <c r="I416" s="15">
        <f t="shared" si="57"/>
        <v>100</v>
      </c>
    </row>
    <row r="417" spans="1:9" s="3" customFormat="1" ht="52.5" customHeight="1" x14ac:dyDescent="0.25">
      <c r="A417" s="110" t="s">
        <v>305</v>
      </c>
      <c r="B417" s="116" t="s">
        <v>539</v>
      </c>
      <c r="C417" s="10" t="s">
        <v>7</v>
      </c>
      <c r="D417" s="62" t="s">
        <v>123</v>
      </c>
      <c r="E417" s="62">
        <v>55</v>
      </c>
      <c r="F417" s="85">
        <v>55</v>
      </c>
      <c r="G417" s="85">
        <v>55</v>
      </c>
      <c r="H417" s="15">
        <f t="shared" si="56"/>
        <v>100</v>
      </c>
      <c r="I417" s="15">
        <f t="shared" si="57"/>
        <v>100</v>
      </c>
    </row>
    <row r="418" spans="1:9" s="3" customFormat="1" ht="71.25" customHeight="1" x14ac:dyDescent="0.25">
      <c r="A418" s="110"/>
      <c r="B418" s="165"/>
      <c r="C418" s="26" t="s">
        <v>500</v>
      </c>
      <c r="D418" s="16" t="s">
        <v>273</v>
      </c>
      <c r="E418" s="15">
        <v>6890.3</v>
      </c>
      <c r="F418" s="15">
        <v>6890.3</v>
      </c>
      <c r="G418" s="15">
        <v>6890.3</v>
      </c>
      <c r="H418" s="15">
        <f t="shared" si="56"/>
        <v>100</v>
      </c>
      <c r="I418" s="15">
        <f t="shared" si="57"/>
        <v>100</v>
      </c>
    </row>
    <row r="419" spans="1:9" s="3" customFormat="1" ht="44.25" customHeight="1" x14ac:dyDescent="0.25">
      <c r="A419" s="110" t="s">
        <v>306</v>
      </c>
      <c r="B419" s="116" t="s">
        <v>610</v>
      </c>
      <c r="C419" s="10" t="s">
        <v>7</v>
      </c>
      <c r="D419" s="62" t="s">
        <v>123</v>
      </c>
      <c r="E419" s="62">
        <v>45</v>
      </c>
      <c r="F419" s="85">
        <v>45</v>
      </c>
      <c r="G419" s="85">
        <v>45</v>
      </c>
      <c r="H419" s="15">
        <f t="shared" si="56"/>
        <v>100</v>
      </c>
      <c r="I419" s="15">
        <f t="shared" si="57"/>
        <v>100</v>
      </c>
    </row>
    <row r="420" spans="1:9" s="3" customFormat="1" ht="71.25" customHeight="1" x14ac:dyDescent="0.25">
      <c r="A420" s="110"/>
      <c r="B420" s="165"/>
      <c r="C420" s="26" t="s">
        <v>500</v>
      </c>
      <c r="D420" s="16" t="s">
        <v>273</v>
      </c>
      <c r="E420" s="15">
        <v>4926.1000000000004</v>
      </c>
      <c r="F420" s="15">
        <v>4926.1000000000004</v>
      </c>
      <c r="G420" s="15">
        <v>4926.1000000000004</v>
      </c>
      <c r="H420" s="15">
        <f t="shared" si="56"/>
        <v>100</v>
      </c>
      <c r="I420" s="15">
        <f t="shared" si="57"/>
        <v>100</v>
      </c>
    </row>
    <row r="421" spans="1:9" s="3" customFormat="1" ht="49.5" customHeight="1" x14ac:dyDescent="0.25">
      <c r="A421" s="110" t="s">
        <v>307</v>
      </c>
      <c r="B421" s="116" t="s">
        <v>312</v>
      </c>
      <c r="C421" s="10" t="s">
        <v>7</v>
      </c>
      <c r="D421" s="62" t="s">
        <v>123</v>
      </c>
      <c r="E421" s="62">
        <v>45</v>
      </c>
      <c r="F421" s="85">
        <v>45</v>
      </c>
      <c r="G421" s="85">
        <v>45</v>
      </c>
      <c r="H421" s="15">
        <f t="shared" si="56"/>
        <v>100</v>
      </c>
      <c r="I421" s="15">
        <f t="shared" si="57"/>
        <v>100</v>
      </c>
    </row>
    <row r="422" spans="1:9" s="3" customFormat="1" ht="71.25" customHeight="1" x14ac:dyDescent="0.25">
      <c r="A422" s="110"/>
      <c r="B422" s="165"/>
      <c r="C422" s="26" t="s">
        <v>500</v>
      </c>
      <c r="D422" s="16" t="s">
        <v>273</v>
      </c>
      <c r="E422" s="15">
        <v>1479.5</v>
      </c>
      <c r="F422" s="15">
        <v>1479.5</v>
      </c>
      <c r="G422" s="15">
        <v>1479.5</v>
      </c>
      <c r="H422" s="15">
        <f t="shared" si="56"/>
        <v>100</v>
      </c>
      <c r="I422" s="15">
        <f t="shared" si="57"/>
        <v>100</v>
      </c>
    </row>
    <row r="423" spans="1:9" s="3" customFormat="1" ht="46.5" customHeight="1" x14ac:dyDescent="0.25">
      <c r="A423" s="110" t="s">
        <v>308</v>
      </c>
      <c r="B423" s="116" t="s">
        <v>313</v>
      </c>
      <c r="C423" s="10" t="s">
        <v>7</v>
      </c>
      <c r="D423" s="62" t="s">
        <v>123</v>
      </c>
      <c r="E423" s="62">
        <v>8</v>
      </c>
      <c r="F423" s="85">
        <v>8</v>
      </c>
      <c r="G423" s="85">
        <v>8</v>
      </c>
      <c r="H423" s="15">
        <f t="shared" si="56"/>
        <v>100</v>
      </c>
      <c r="I423" s="15">
        <f t="shared" si="57"/>
        <v>100</v>
      </c>
    </row>
    <row r="424" spans="1:9" s="3" customFormat="1" ht="71.25" customHeight="1" x14ac:dyDescent="0.25">
      <c r="A424" s="110"/>
      <c r="B424" s="117"/>
      <c r="C424" s="26" t="s">
        <v>500</v>
      </c>
      <c r="D424" s="16" t="s">
        <v>273</v>
      </c>
      <c r="E424" s="15">
        <v>8459.2999999999993</v>
      </c>
      <c r="F424" s="15">
        <v>8459.2999999999993</v>
      </c>
      <c r="G424" s="15">
        <v>8459.2999999999993</v>
      </c>
      <c r="H424" s="15">
        <f t="shared" si="56"/>
        <v>100</v>
      </c>
      <c r="I424" s="15">
        <f t="shared" si="57"/>
        <v>100</v>
      </c>
    </row>
    <row r="425" spans="1:9" s="3" customFormat="1" ht="38.25" customHeight="1" x14ac:dyDescent="0.25">
      <c r="A425" s="110" t="s">
        <v>434</v>
      </c>
      <c r="B425" s="116" t="s">
        <v>435</v>
      </c>
      <c r="C425" s="10" t="s">
        <v>7</v>
      </c>
      <c r="D425" s="62" t="s">
        <v>123</v>
      </c>
      <c r="E425" s="62">
        <v>1</v>
      </c>
      <c r="F425" s="85">
        <v>1</v>
      </c>
      <c r="G425" s="85">
        <v>1</v>
      </c>
      <c r="H425" s="15">
        <f t="shared" si="56"/>
        <v>100</v>
      </c>
      <c r="I425" s="15">
        <f t="shared" si="57"/>
        <v>100</v>
      </c>
    </row>
    <row r="426" spans="1:9" s="3" customFormat="1" ht="63" x14ac:dyDescent="0.25">
      <c r="A426" s="110"/>
      <c r="B426" s="117"/>
      <c r="C426" s="26" t="s">
        <v>500</v>
      </c>
      <c r="D426" s="16" t="s">
        <v>273</v>
      </c>
      <c r="E426" s="16">
        <v>2091.3000000000002</v>
      </c>
      <c r="F426" s="15">
        <v>2091.3000000000002</v>
      </c>
      <c r="G426" s="15">
        <v>2091.3000000000002</v>
      </c>
      <c r="H426" s="15">
        <f t="shared" si="56"/>
        <v>100</v>
      </c>
      <c r="I426" s="15">
        <f t="shared" si="57"/>
        <v>100</v>
      </c>
    </row>
    <row r="427" spans="1:9" s="3" customFormat="1" ht="42.75" customHeight="1" x14ac:dyDescent="0.25">
      <c r="A427" s="110" t="s">
        <v>433</v>
      </c>
      <c r="B427" s="116" t="s">
        <v>436</v>
      </c>
      <c r="C427" s="10" t="s">
        <v>7</v>
      </c>
      <c r="D427" s="62" t="s">
        <v>123</v>
      </c>
      <c r="E427" s="62">
        <v>7</v>
      </c>
      <c r="F427" s="85">
        <v>7</v>
      </c>
      <c r="G427" s="85">
        <v>7</v>
      </c>
      <c r="H427" s="15">
        <f t="shared" si="56"/>
        <v>100</v>
      </c>
      <c r="I427" s="15">
        <f t="shared" si="57"/>
        <v>100</v>
      </c>
    </row>
    <row r="428" spans="1:9" s="3" customFormat="1" ht="63" x14ac:dyDescent="0.25">
      <c r="A428" s="110"/>
      <c r="B428" s="117"/>
      <c r="C428" s="26" t="s">
        <v>500</v>
      </c>
      <c r="D428" s="16" t="s">
        <v>273</v>
      </c>
      <c r="E428" s="16">
        <v>68.3</v>
      </c>
      <c r="F428" s="15">
        <v>68.3</v>
      </c>
      <c r="G428" s="15">
        <v>68.3</v>
      </c>
      <c r="H428" s="15">
        <f t="shared" si="56"/>
        <v>100</v>
      </c>
      <c r="I428" s="15">
        <f t="shared" si="57"/>
        <v>100</v>
      </c>
    </row>
    <row r="429" spans="1:9" s="3" customFormat="1" x14ac:dyDescent="0.25">
      <c r="A429" s="9"/>
      <c r="B429" s="128" t="s">
        <v>314</v>
      </c>
      <c r="C429" s="129"/>
      <c r="D429" s="16" t="s">
        <v>273</v>
      </c>
      <c r="E429" s="16">
        <v>64.5</v>
      </c>
      <c r="F429" s="13">
        <v>64.5</v>
      </c>
      <c r="G429" s="15">
        <v>64.5</v>
      </c>
      <c r="H429" s="15">
        <f t="shared" si="56"/>
        <v>100</v>
      </c>
      <c r="I429" s="15">
        <f t="shared" si="57"/>
        <v>100</v>
      </c>
    </row>
    <row r="430" spans="1:9" s="3" customFormat="1" ht="25.5" customHeight="1" x14ac:dyDescent="0.25">
      <c r="A430" s="23"/>
      <c r="B430" s="118" t="s">
        <v>9</v>
      </c>
      <c r="C430" s="119"/>
      <c r="D430" s="24" t="s">
        <v>273</v>
      </c>
      <c r="E430" s="48">
        <f>E412+E414+E416+E418+E420+E422+E424+E426+E428+E429</f>
        <v>36610</v>
      </c>
      <c r="F430" s="48">
        <f>F412+F414+F416+F418+F420+F422+F424+F426+F428+F429</f>
        <v>36610</v>
      </c>
      <c r="G430" s="48">
        <f t="shared" ref="G430" si="58">G412+G414+G416+G418+G420+G422+G424+G426+G428+G429</f>
        <v>36610</v>
      </c>
      <c r="H430" s="48">
        <f t="shared" si="56"/>
        <v>100</v>
      </c>
      <c r="I430" s="48">
        <f t="shared" si="57"/>
        <v>100</v>
      </c>
    </row>
    <row r="431" spans="1:9" s="3" customFormat="1" ht="27" customHeight="1" x14ac:dyDescent="0.25">
      <c r="A431" s="8" t="s">
        <v>48</v>
      </c>
      <c r="B431" s="130" t="s">
        <v>47</v>
      </c>
      <c r="C431" s="131"/>
      <c r="D431" s="131"/>
      <c r="E431" s="131"/>
      <c r="F431" s="131"/>
      <c r="G431" s="131"/>
      <c r="H431" s="131"/>
      <c r="I431" s="131"/>
    </row>
    <row r="432" spans="1:9" s="3" customFormat="1" ht="35.25" customHeight="1" x14ac:dyDescent="0.25">
      <c r="A432" s="110" t="s">
        <v>50</v>
      </c>
      <c r="B432" s="132" t="s">
        <v>256</v>
      </c>
      <c r="C432" s="109" t="s">
        <v>7</v>
      </c>
      <c r="D432" s="108" t="s">
        <v>243</v>
      </c>
      <c r="E432" s="12">
        <v>2534</v>
      </c>
      <c r="F432" s="12">
        <v>2550</v>
      </c>
      <c r="G432" s="12">
        <v>2550</v>
      </c>
      <c r="H432" s="15">
        <f>G432/E432*100</f>
        <v>100.63141278610892</v>
      </c>
      <c r="I432" s="13">
        <f>G432/F432*100</f>
        <v>100</v>
      </c>
    </row>
    <row r="433" spans="1:9" s="3" customFormat="1" ht="63" x14ac:dyDescent="0.25">
      <c r="A433" s="110"/>
      <c r="B433" s="133"/>
      <c r="C433" s="106" t="s">
        <v>500</v>
      </c>
      <c r="D433" s="108" t="s">
        <v>273</v>
      </c>
      <c r="E433" s="15">
        <v>162576.70000000001</v>
      </c>
      <c r="F433" s="15">
        <v>180755.9</v>
      </c>
      <c r="G433" s="15">
        <v>180755.9</v>
      </c>
      <c r="H433" s="15">
        <f t="shared" ref="H433:H476" si="59">G433/E433*100</f>
        <v>111.18192213275333</v>
      </c>
      <c r="I433" s="13">
        <f t="shared" ref="I433:I476" si="60">G433/F433*100</f>
        <v>100</v>
      </c>
    </row>
    <row r="434" spans="1:9" s="3" customFormat="1" ht="40.5" customHeight="1" x14ac:dyDescent="0.25">
      <c r="A434" s="110" t="s">
        <v>51</v>
      </c>
      <c r="B434" s="132" t="s">
        <v>257</v>
      </c>
      <c r="C434" s="106" t="s">
        <v>7</v>
      </c>
      <c r="D434" s="108" t="s">
        <v>537</v>
      </c>
      <c r="E434" s="12">
        <v>501336</v>
      </c>
      <c r="F434" s="12">
        <v>545184</v>
      </c>
      <c r="G434" s="12">
        <v>545184</v>
      </c>
      <c r="H434" s="15">
        <f t="shared" si="59"/>
        <v>108.74623007324429</v>
      </c>
      <c r="I434" s="13">
        <f t="shared" si="60"/>
        <v>100</v>
      </c>
    </row>
    <row r="435" spans="1:9" s="3" customFormat="1" ht="63" x14ac:dyDescent="0.25">
      <c r="A435" s="110"/>
      <c r="B435" s="133"/>
      <c r="C435" s="106" t="s">
        <v>500</v>
      </c>
      <c r="D435" s="108" t="s">
        <v>273</v>
      </c>
      <c r="E435" s="15">
        <v>14658.7</v>
      </c>
      <c r="F435" s="15">
        <v>14658.7</v>
      </c>
      <c r="G435" s="15">
        <v>14658.7</v>
      </c>
      <c r="H435" s="15">
        <f t="shared" si="59"/>
        <v>100</v>
      </c>
      <c r="I435" s="13">
        <f t="shared" si="60"/>
        <v>100</v>
      </c>
    </row>
    <row r="436" spans="1:9" s="3" customFormat="1" ht="45" customHeight="1" x14ac:dyDescent="0.25">
      <c r="A436" s="110" t="s">
        <v>223</v>
      </c>
      <c r="B436" s="116" t="s">
        <v>258</v>
      </c>
      <c r="C436" s="106" t="s">
        <v>7</v>
      </c>
      <c r="D436" s="108" t="s">
        <v>244</v>
      </c>
      <c r="E436" s="12">
        <v>471754</v>
      </c>
      <c r="F436" s="12">
        <v>519017</v>
      </c>
      <c r="G436" s="12">
        <v>519017</v>
      </c>
      <c r="H436" s="15">
        <f t="shared" si="59"/>
        <v>110.01856899994489</v>
      </c>
      <c r="I436" s="13">
        <f t="shared" si="60"/>
        <v>100</v>
      </c>
    </row>
    <row r="437" spans="1:9" s="3" customFormat="1" ht="63" x14ac:dyDescent="0.25">
      <c r="A437" s="110"/>
      <c r="B437" s="117"/>
      <c r="C437" s="106" t="s">
        <v>500</v>
      </c>
      <c r="D437" s="108" t="s">
        <v>273</v>
      </c>
      <c r="E437" s="15">
        <v>315636.5</v>
      </c>
      <c r="F437" s="15">
        <v>315636.5</v>
      </c>
      <c r="G437" s="15">
        <v>315636.5</v>
      </c>
      <c r="H437" s="15">
        <f t="shared" si="59"/>
        <v>100</v>
      </c>
      <c r="I437" s="13">
        <f t="shared" si="60"/>
        <v>100</v>
      </c>
    </row>
    <row r="438" spans="1:9" s="3" customFormat="1" ht="46.5" customHeight="1" x14ac:dyDescent="0.25">
      <c r="A438" s="110" t="s">
        <v>224</v>
      </c>
      <c r="B438" s="116" t="s">
        <v>143</v>
      </c>
      <c r="C438" s="106" t="s">
        <v>7</v>
      </c>
      <c r="D438" s="108" t="s">
        <v>245</v>
      </c>
      <c r="E438" s="12">
        <v>210074</v>
      </c>
      <c r="F438" s="12">
        <v>247610</v>
      </c>
      <c r="G438" s="12">
        <v>247610</v>
      </c>
      <c r="H438" s="15">
        <f t="shared" si="59"/>
        <v>117.86798937517256</v>
      </c>
      <c r="I438" s="13">
        <f t="shared" si="60"/>
        <v>100</v>
      </c>
    </row>
    <row r="439" spans="1:9" s="3" customFormat="1" ht="75" customHeight="1" x14ac:dyDescent="0.25">
      <c r="A439" s="110"/>
      <c r="B439" s="117"/>
      <c r="C439" s="106" t="s">
        <v>500</v>
      </c>
      <c r="D439" s="15" t="s">
        <v>273</v>
      </c>
      <c r="E439" s="15">
        <v>305555.59999999998</v>
      </c>
      <c r="F439" s="15">
        <v>305555.59999999998</v>
      </c>
      <c r="G439" s="15">
        <v>305555.59999999998</v>
      </c>
      <c r="H439" s="15">
        <f t="shared" si="59"/>
        <v>100</v>
      </c>
      <c r="I439" s="13">
        <f t="shared" si="60"/>
        <v>100</v>
      </c>
    </row>
    <row r="440" spans="1:9" s="3" customFormat="1" ht="48" customHeight="1" x14ac:dyDescent="0.25">
      <c r="A440" s="110" t="s">
        <v>225</v>
      </c>
      <c r="B440" s="116" t="s">
        <v>417</v>
      </c>
      <c r="C440" s="106" t="s">
        <v>7</v>
      </c>
      <c r="D440" s="108" t="s">
        <v>244</v>
      </c>
      <c r="E440" s="12">
        <v>7418</v>
      </c>
      <c r="F440" s="12">
        <v>8659</v>
      </c>
      <c r="G440" s="12">
        <v>8659</v>
      </c>
      <c r="H440" s="15">
        <f t="shared" si="59"/>
        <v>116.72957670531142</v>
      </c>
      <c r="I440" s="13">
        <f t="shared" si="60"/>
        <v>100</v>
      </c>
    </row>
    <row r="441" spans="1:9" s="3" customFormat="1" ht="75" customHeight="1" x14ac:dyDescent="0.25">
      <c r="A441" s="110"/>
      <c r="B441" s="117"/>
      <c r="C441" s="106" t="s">
        <v>500</v>
      </c>
      <c r="D441" s="108" t="s">
        <v>273</v>
      </c>
      <c r="E441" s="15">
        <v>3764.6</v>
      </c>
      <c r="F441" s="15">
        <v>3764.6</v>
      </c>
      <c r="G441" s="15">
        <v>3764.6</v>
      </c>
      <c r="H441" s="15">
        <f t="shared" si="59"/>
        <v>100</v>
      </c>
      <c r="I441" s="13">
        <f t="shared" si="60"/>
        <v>100</v>
      </c>
    </row>
    <row r="442" spans="1:9" s="3" customFormat="1" ht="46.5" customHeight="1" x14ac:dyDescent="0.25">
      <c r="A442" s="110" t="s">
        <v>226</v>
      </c>
      <c r="B442" s="116" t="s">
        <v>143</v>
      </c>
      <c r="C442" s="106" t="s">
        <v>7</v>
      </c>
      <c r="D442" s="108" t="s">
        <v>246</v>
      </c>
      <c r="E442" s="12">
        <v>2880</v>
      </c>
      <c r="F442" s="12">
        <v>2880</v>
      </c>
      <c r="G442" s="12">
        <v>2880</v>
      </c>
      <c r="H442" s="15">
        <f t="shared" si="59"/>
        <v>100</v>
      </c>
      <c r="I442" s="13">
        <f t="shared" si="60"/>
        <v>100</v>
      </c>
    </row>
    <row r="443" spans="1:9" s="3" customFormat="1" ht="75" customHeight="1" x14ac:dyDescent="0.25">
      <c r="A443" s="110"/>
      <c r="B443" s="117"/>
      <c r="C443" s="106" t="s">
        <v>500</v>
      </c>
      <c r="D443" s="108" t="s">
        <v>273</v>
      </c>
      <c r="E443" s="15">
        <v>8433.5</v>
      </c>
      <c r="F443" s="15">
        <v>8433.5</v>
      </c>
      <c r="G443" s="15">
        <v>8433.5</v>
      </c>
      <c r="H443" s="15">
        <f t="shared" si="59"/>
        <v>100</v>
      </c>
      <c r="I443" s="13">
        <f t="shared" si="60"/>
        <v>100</v>
      </c>
    </row>
    <row r="444" spans="1:9" s="3" customFormat="1" ht="31.5" x14ac:dyDescent="0.25">
      <c r="A444" s="110" t="s">
        <v>227</v>
      </c>
      <c r="B444" s="116" t="s">
        <v>418</v>
      </c>
      <c r="C444" s="106" t="s">
        <v>7</v>
      </c>
      <c r="D444" s="108" t="s">
        <v>246</v>
      </c>
      <c r="E444" s="12">
        <v>47025</v>
      </c>
      <c r="F444" s="12">
        <v>47560</v>
      </c>
      <c r="G444" s="12">
        <v>47560</v>
      </c>
      <c r="H444" s="15">
        <f t="shared" si="59"/>
        <v>101.13769271664009</v>
      </c>
      <c r="I444" s="13">
        <f t="shared" si="60"/>
        <v>100</v>
      </c>
    </row>
    <row r="445" spans="1:9" s="3" customFormat="1" ht="63" x14ac:dyDescent="0.25">
      <c r="A445" s="110"/>
      <c r="B445" s="117"/>
      <c r="C445" s="106" t="s">
        <v>500</v>
      </c>
      <c r="D445" s="108" t="s">
        <v>273</v>
      </c>
      <c r="E445" s="15">
        <v>29816.5</v>
      </c>
      <c r="F445" s="15">
        <v>29816.5</v>
      </c>
      <c r="G445" s="15">
        <v>29816.5</v>
      </c>
      <c r="H445" s="15">
        <f t="shared" si="59"/>
        <v>100</v>
      </c>
      <c r="I445" s="13">
        <f t="shared" si="60"/>
        <v>100</v>
      </c>
    </row>
    <row r="446" spans="1:9" s="3" customFormat="1" ht="31.5" customHeight="1" x14ac:dyDescent="0.25">
      <c r="A446" s="110" t="s">
        <v>228</v>
      </c>
      <c r="B446" s="116" t="s">
        <v>419</v>
      </c>
      <c r="C446" s="106" t="s">
        <v>7</v>
      </c>
      <c r="D446" s="108" t="s">
        <v>247</v>
      </c>
      <c r="E446" s="12">
        <v>34497</v>
      </c>
      <c r="F446" s="12">
        <v>32843</v>
      </c>
      <c r="G446" s="12">
        <v>32843</v>
      </c>
      <c r="H446" s="15">
        <f t="shared" si="59"/>
        <v>95.205380177986484</v>
      </c>
      <c r="I446" s="13">
        <f t="shared" si="60"/>
        <v>100</v>
      </c>
    </row>
    <row r="447" spans="1:9" s="3" customFormat="1" ht="63" x14ac:dyDescent="0.25">
      <c r="A447" s="110"/>
      <c r="B447" s="117"/>
      <c r="C447" s="106" t="s">
        <v>500</v>
      </c>
      <c r="D447" s="108" t="s">
        <v>273</v>
      </c>
      <c r="E447" s="15">
        <v>1796094.9</v>
      </c>
      <c r="F447" s="15">
        <v>1796094.9</v>
      </c>
      <c r="G447" s="15">
        <v>1796094.9</v>
      </c>
      <c r="H447" s="15">
        <f t="shared" si="59"/>
        <v>100</v>
      </c>
      <c r="I447" s="13">
        <f t="shared" si="60"/>
        <v>100</v>
      </c>
    </row>
    <row r="448" spans="1:9" s="3" customFormat="1" ht="31.5" x14ac:dyDescent="0.25">
      <c r="A448" s="110" t="s">
        <v>229</v>
      </c>
      <c r="B448" s="116" t="s">
        <v>417</v>
      </c>
      <c r="C448" s="106" t="s">
        <v>7</v>
      </c>
      <c r="D448" s="108" t="s">
        <v>248</v>
      </c>
      <c r="E448" s="12">
        <v>191842</v>
      </c>
      <c r="F448" s="12">
        <v>183574</v>
      </c>
      <c r="G448" s="12">
        <v>183574</v>
      </c>
      <c r="H448" s="15">
        <f t="shared" si="59"/>
        <v>95.690203396545073</v>
      </c>
      <c r="I448" s="13">
        <f t="shared" si="60"/>
        <v>100</v>
      </c>
    </row>
    <row r="449" spans="1:9" s="3" customFormat="1" ht="63" x14ac:dyDescent="0.25">
      <c r="A449" s="110"/>
      <c r="B449" s="117"/>
      <c r="C449" s="106" t="s">
        <v>500</v>
      </c>
      <c r="D449" s="108" t="s">
        <v>273</v>
      </c>
      <c r="E449" s="15">
        <v>298626.8</v>
      </c>
      <c r="F449" s="15">
        <v>298626.8</v>
      </c>
      <c r="G449" s="15">
        <v>298626.8</v>
      </c>
      <c r="H449" s="15">
        <f t="shared" si="59"/>
        <v>100</v>
      </c>
      <c r="I449" s="13">
        <f t="shared" si="60"/>
        <v>100</v>
      </c>
    </row>
    <row r="450" spans="1:9" s="3" customFormat="1" ht="31.5" x14ac:dyDescent="0.25">
      <c r="A450" s="110" t="s">
        <v>230</v>
      </c>
      <c r="B450" s="116" t="s">
        <v>420</v>
      </c>
      <c r="C450" s="106" t="s">
        <v>7</v>
      </c>
      <c r="D450" s="108" t="s">
        <v>248</v>
      </c>
      <c r="E450" s="12">
        <v>30000</v>
      </c>
      <c r="F450" s="12">
        <v>28515</v>
      </c>
      <c r="G450" s="12">
        <v>28515</v>
      </c>
      <c r="H450" s="15">
        <f t="shared" si="59"/>
        <v>95.05</v>
      </c>
      <c r="I450" s="13">
        <f t="shared" si="60"/>
        <v>100</v>
      </c>
    </row>
    <row r="451" spans="1:9" s="3" customFormat="1" ht="63" x14ac:dyDescent="0.25">
      <c r="A451" s="110"/>
      <c r="B451" s="117"/>
      <c r="C451" s="106" t="s">
        <v>500</v>
      </c>
      <c r="D451" s="108" t="s">
        <v>273</v>
      </c>
      <c r="E451" s="15">
        <v>95960.1</v>
      </c>
      <c r="F451" s="15">
        <v>97927.3</v>
      </c>
      <c r="G451" s="15">
        <v>97927.3</v>
      </c>
      <c r="H451" s="15">
        <f t="shared" si="59"/>
        <v>102.05001870569122</v>
      </c>
      <c r="I451" s="13">
        <f t="shared" si="60"/>
        <v>100</v>
      </c>
    </row>
    <row r="452" spans="1:9" s="3" customFormat="1" ht="31.5" customHeight="1" x14ac:dyDescent="0.25">
      <c r="A452" s="110" t="s">
        <v>231</v>
      </c>
      <c r="B452" s="116" t="s">
        <v>421</v>
      </c>
      <c r="C452" s="106" t="s">
        <v>7</v>
      </c>
      <c r="D452" s="108" t="s">
        <v>248</v>
      </c>
      <c r="E452" s="12">
        <v>39100</v>
      </c>
      <c r="F452" s="12">
        <v>37927</v>
      </c>
      <c r="G452" s="12">
        <v>37927</v>
      </c>
      <c r="H452" s="15">
        <f t="shared" si="59"/>
        <v>97</v>
      </c>
      <c r="I452" s="13">
        <f t="shared" si="60"/>
        <v>100</v>
      </c>
    </row>
    <row r="453" spans="1:9" s="3" customFormat="1" ht="63" x14ac:dyDescent="0.25">
      <c r="A453" s="110"/>
      <c r="B453" s="117"/>
      <c r="C453" s="106" t="s">
        <v>500</v>
      </c>
      <c r="D453" s="108" t="s">
        <v>273</v>
      </c>
      <c r="E453" s="15">
        <v>124264.6</v>
      </c>
      <c r="F453" s="15">
        <v>129910.2</v>
      </c>
      <c r="G453" s="15">
        <v>129910.2</v>
      </c>
      <c r="H453" s="15">
        <f t="shared" si="59"/>
        <v>104.54320860486412</v>
      </c>
      <c r="I453" s="13">
        <f t="shared" si="60"/>
        <v>100</v>
      </c>
    </row>
    <row r="454" spans="1:9" s="3" customFormat="1" ht="31.5" customHeight="1" x14ac:dyDescent="0.25">
      <c r="A454" s="110" t="s">
        <v>232</v>
      </c>
      <c r="B454" s="116" t="s">
        <v>422</v>
      </c>
      <c r="C454" s="106" t="s">
        <v>7</v>
      </c>
      <c r="D454" s="108" t="s">
        <v>247</v>
      </c>
      <c r="E454" s="12">
        <v>13270</v>
      </c>
      <c r="F454" s="12">
        <v>14818</v>
      </c>
      <c r="G454" s="12">
        <v>14818</v>
      </c>
      <c r="H454" s="15">
        <f t="shared" si="59"/>
        <v>111.66541070082894</v>
      </c>
      <c r="I454" s="13">
        <f t="shared" si="60"/>
        <v>100</v>
      </c>
    </row>
    <row r="455" spans="1:9" s="3" customFormat="1" ht="75" customHeight="1" x14ac:dyDescent="0.25">
      <c r="A455" s="110"/>
      <c r="B455" s="117"/>
      <c r="C455" s="106" t="s">
        <v>500</v>
      </c>
      <c r="D455" s="108" t="s">
        <v>273</v>
      </c>
      <c r="E455" s="15">
        <v>131929.70000000001</v>
      </c>
      <c r="F455" s="15">
        <v>131929.70000000001</v>
      </c>
      <c r="G455" s="15">
        <v>131929.70000000001</v>
      </c>
      <c r="H455" s="15">
        <f t="shared" si="59"/>
        <v>100</v>
      </c>
      <c r="I455" s="13">
        <f t="shared" si="60"/>
        <v>100</v>
      </c>
    </row>
    <row r="456" spans="1:9" s="3" customFormat="1" ht="31.5" x14ac:dyDescent="0.25">
      <c r="A456" s="110" t="s">
        <v>233</v>
      </c>
      <c r="B456" s="116" t="s">
        <v>423</v>
      </c>
      <c r="C456" s="106" t="s">
        <v>7</v>
      </c>
      <c r="D456" s="108" t="s">
        <v>249</v>
      </c>
      <c r="E456" s="108">
        <v>35</v>
      </c>
      <c r="F456" s="12">
        <v>34</v>
      </c>
      <c r="G456" s="12">
        <v>34</v>
      </c>
      <c r="H456" s="15">
        <f t="shared" si="59"/>
        <v>97.142857142857139</v>
      </c>
      <c r="I456" s="13">
        <f t="shared" si="60"/>
        <v>100</v>
      </c>
    </row>
    <row r="457" spans="1:9" s="3" customFormat="1" ht="81" customHeight="1" x14ac:dyDescent="0.25">
      <c r="A457" s="110"/>
      <c r="B457" s="117"/>
      <c r="C457" s="106" t="s">
        <v>500</v>
      </c>
      <c r="D457" s="108" t="s">
        <v>273</v>
      </c>
      <c r="E457" s="15">
        <v>2600.3000000000002</v>
      </c>
      <c r="F457" s="15">
        <v>2600.3000000000002</v>
      </c>
      <c r="G457" s="15">
        <v>2600.3000000000002</v>
      </c>
      <c r="H457" s="15">
        <f t="shared" si="59"/>
        <v>100</v>
      </c>
      <c r="I457" s="13">
        <f t="shared" si="60"/>
        <v>100</v>
      </c>
    </row>
    <row r="458" spans="1:9" s="3" customFormat="1" ht="31.5" x14ac:dyDescent="0.25">
      <c r="A458" s="110" t="s">
        <v>234</v>
      </c>
      <c r="B458" s="116" t="s">
        <v>424</v>
      </c>
      <c r="C458" s="106" t="s">
        <v>7</v>
      </c>
      <c r="D458" s="108" t="s">
        <v>250</v>
      </c>
      <c r="E458" s="12">
        <v>2500130</v>
      </c>
      <c r="F458" s="12">
        <v>2688341</v>
      </c>
      <c r="G458" s="12">
        <v>2688341</v>
      </c>
      <c r="H458" s="15">
        <f t="shared" si="59"/>
        <v>107.52804854147584</v>
      </c>
      <c r="I458" s="13">
        <f t="shared" si="60"/>
        <v>100</v>
      </c>
    </row>
    <row r="459" spans="1:9" s="3" customFormat="1" ht="63" x14ac:dyDescent="0.25">
      <c r="A459" s="110"/>
      <c r="B459" s="117"/>
      <c r="C459" s="106" t="s">
        <v>500</v>
      </c>
      <c r="D459" s="108" t="s">
        <v>273</v>
      </c>
      <c r="E459" s="15">
        <v>19030.5</v>
      </c>
      <c r="F459" s="15">
        <v>19030.5</v>
      </c>
      <c r="G459" s="15">
        <v>19030.5</v>
      </c>
      <c r="H459" s="15">
        <f t="shared" si="59"/>
        <v>100</v>
      </c>
      <c r="I459" s="13">
        <f t="shared" si="60"/>
        <v>100</v>
      </c>
    </row>
    <row r="460" spans="1:9" s="3" customFormat="1" ht="91.5" customHeight="1" x14ac:dyDescent="0.25">
      <c r="A460" s="110" t="s">
        <v>235</v>
      </c>
      <c r="B460" s="116" t="s">
        <v>425</v>
      </c>
      <c r="C460" s="106" t="s">
        <v>7</v>
      </c>
      <c r="D460" s="108" t="s">
        <v>251</v>
      </c>
      <c r="E460" s="12">
        <v>16000</v>
      </c>
      <c r="F460" s="12">
        <v>16587</v>
      </c>
      <c r="G460" s="12">
        <v>16587</v>
      </c>
      <c r="H460" s="15">
        <f t="shared" si="59"/>
        <v>103.66875</v>
      </c>
      <c r="I460" s="13">
        <f t="shared" si="60"/>
        <v>100</v>
      </c>
    </row>
    <row r="461" spans="1:9" s="3" customFormat="1" ht="63" x14ac:dyDescent="0.25">
      <c r="A461" s="110"/>
      <c r="B461" s="117"/>
      <c r="C461" s="106" t="s">
        <v>500</v>
      </c>
      <c r="D461" s="108" t="s">
        <v>273</v>
      </c>
      <c r="E461" s="15">
        <v>205464.2</v>
      </c>
      <c r="F461" s="15">
        <v>200538.7</v>
      </c>
      <c r="G461" s="15">
        <v>200538.7</v>
      </c>
      <c r="H461" s="15">
        <f t="shared" si="59"/>
        <v>97.602745393114702</v>
      </c>
      <c r="I461" s="13">
        <f t="shared" si="60"/>
        <v>100</v>
      </c>
    </row>
    <row r="462" spans="1:9" s="3" customFormat="1" ht="31.5" x14ac:dyDescent="0.25">
      <c r="A462" s="110" t="s">
        <v>236</v>
      </c>
      <c r="B462" s="116" t="s">
        <v>498</v>
      </c>
      <c r="C462" s="106" t="s">
        <v>7</v>
      </c>
      <c r="D462" s="108" t="s">
        <v>250</v>
      </c>
      <c r="E462" s="12">
        <v>6590</v>
      </c>
      <c r="F462" s="12">
        <v>6590</v>
      </c>
      <c r="G462" s="12">
        <v>6590</v>
      </c>
      <c r="H462" s="15">
        <f t="shared" si="59"/>
        <v>100</v>
      </c>
      <c r="I462" s="13">
        <f t="shared" si="60"/>
        <v>100</v>
      </c>
    </row>
    <row r="463" spans="1:9" s="3" customFormat="1" ht="63" x14ac:dyDescent="0.25">
      <c r="A463" s="110"/>
      <c r="B463" s="117"/>
      <c r="C463" s="106" t="s">
        <v>500</v>
      </c>
      <c r="D463" s="108" t="s">
        <v>273</v>
      </c>
      <c r="E463" s="15">
        <v>24982.7</v>
      </c>
      <c r="F463" s="15">
        <v>24982.7</v>
      </c>
      <c r="G463" s="15">
        <v>24982.7</v>
      </c>
      <c r="H463" s="15">
        <f t="shared" si="59"/>
        <v>100</v>
      </c>
      <c r="I463" s="13">
        <f t="shared" si="60"/>
        <v>100</v>
      </c>
    </row>
    <row r="464" spans="1:9" s="3" customFormat="1" ht="31.5" x14ac:dyDescent="0.25">
      <c r="A464" s="110" t="s">
        <v>237</v>
      </c>
      <c r="B464" s="116" t="s">
        <v>426</v>
      </c>
      <c r="C464" s="106" t="s">
        <v>7</v>
      </c>
      <c r="D464" s="108" t="s">
        <v>427</v>
      </c>
      <c r="E464" s="12">
        <v>139650</v>
      </c>
      <c r="F464" s="12">
        <v>141904</v>
      </c>
      <c r="G464" s="12">
        <v>141904</v>
      </c>
      <c r="H464" s="15">
        <f t="shared" si="59"/>
        <v>101.61403508771929</v>
      </c>
      <c r="I464" s="13">
        <f t="shared" si="60"/>
        <v>100</v>
      </c>
    </row>
    <row r="465" spans="1:9" s="3" customFormat="1" ht="63" x14ac:dyDescent="0.25">
      <c r="A465" s="110"/>
      <c r="B465" s="117"/>
      <c r="C465" s="106" t="s">
        <v>500</v>
      </c>
      <c r="D465" s="108" t="s">
        <v>273</v>
      </c>
      <c r="E465" s="15">
        <v>15435.2</v>
      </c>
      <c r="F465" s="15">
        <v>16935.2</v>
      </c>
      <c r="G465" s="15">
        <v>16935.2</v>
      </c>
      <c r="H465" s="15">
        <f t="shared" si="59"/>
        <v>109.71804706126255</v>
      </c>
      <c r="I465" s="13">
        <f t="shared" si="60"/>
        <v>100</v>
      </c>
    </row>
    <row r="466" spans="1:9" s="3" customFormat="1" ht="31.5" customHeight="1" x14ac:dyDescent="0.25">
      <c r="A466" s="110" t="s">
        <v>238</v>
      </c>
      <c r="B466" s="116" t="s">
        <v>428</v>
      </c>
      <c r="C466" s="106" t="s">
        <v>560</v>
      </c>
      <c r="D466" s="108" t="s">
        <v>631</v>
      </c>
      <c r="E466" s="12">
        <v>1800</v>
      </c>
      <c r="F466" s="12">
        <v>1772</v>
      </c>
      <c r="G466" s="12">
        <v>1772</v>
      </c>
      <c r="H466" s="15">
        <f t="shared" si="59"/>
        <v>98.444444444444443</v>
      </c>
      <c r="I466" s="13">
        <f t="shared" si="60"/>
        <v>100</v>
      </c>
    </row>
    <row r="467" spans="1:9" s="3" customFormat="1" ht="63" x14ac:dyDescent="0.25">
      <c r="A467" s="110"/>
      <c r="B467" s="117"/>
      <c r="C467" s="106" t="s">
        <v>500</v>
      </c>
      <c r="D467" s="108" t="s">
        <v>273</v>
      </c>
      <c r="E467" s="15">
        <v>1850.1</v>
      </c>
      <c r="F467" s="15">
        <v>1850.1</v>
      </c>
      <c r="G467" s="15">
        <v>1850.1</v>
      </c>
      <c r="H467" s="15">
        <f t="shared" si="59"/>
        <v>100</v>
      </c>
      <c r="I467" s="13">
        <f t="shared" si="60"/>
        <v>100</v>
      </c>
    </row>
    <row r="468" spans="1:9" s="3" customFormat="1" ht="31.5" customHeight="1" x14ac:dyDescent="0.25">
      <c r="A468" s="110" t="s">
        <v>239</v>
      </c>
      <c r="B468" s="116" t="s">
        <v>429</v>
      </c>
      <c r="C468" s="106" t="s">
        <v>499</v>
      </c>
      <c r="D468" s="108" t="s">
        <v>252</v>
      </c>
      <c r="E468" s="12">
        <v>16500</v>
      </c>
      <c r="F468" s="12">
        <v>16500</v>
      </c>
      <c r="G468" s="12">
        <v>16500</v>
      </c>
      <c r="H468" s="15">
        <f t="shared" si="59"/>
        <v>100</v>
      </c>
      <c r="I468" s="13">
        <f t="shared" si="60"/>
        <v>100</v>
      </c>
    </row>
    <row r="469" spans="1:9" s="3" customFormat="1" ht="63" x14ac:dyDescent="0.25">
      <c r="A469" s="110"/>
      <c r="B469" s="117"/>
      <c r="C469" s="106" t="s">
        <v>500</v>
      </c>
      <c r="D469" s="108" t="s">
        <v>273</v>
      </c>
      <c r="E469" s="15">
        <v>5385.2</v>
      </c>
      <c r="F469" s="15">
        <v>5785.2</v>
      </c>
      <c r="G469" s="15">
        <v>5785.2</v>
      </c>
      <c r="H469" s="15">
        <f t="shared" si="59"/>
        <v>107.42776498551585</v>
      </c>
      <c r="I469" s="13">
        <f t="shared" si="60"/>
        <v>100</v>
      </c>
    </row>
    <row r="470" spans="1:9" s="3" customFormat="1" ht="36.75" customHeight="1" x14ac:dyDescent="0.25">
      <c r="A470" s="110" t="s">
        <v>240</v>
      </c>
      <c r="B470" s="116" t="s">
        <v>430</v>
      </c>
      <c r="C470" s="106" t="s">
        <v>7</v>
      </c>
      <c r="D470" s="108" t="s">
        <v>253</v>
      </c>
      <c r="E470" s="12">
        <v>18740</v>
      </c>
      <c r="F470" s="12">
        <v>17812.37</v>
      </c>
      <c r="G470" s="12">
        <v>17812.37</v>
      </c>
      <c r="H470" s="15">
        <f t="shared" si="59"/>
        <v>95.049999999999983</v>
      </c>
      <c r="I470" s="13">
        <f t="shared" si="60"/>
        <v>100</v>
      </c>
    </row>
    <row r="471" spans="1:9" s="3" customFormat="1" ht="63" x14ac:dyDescent="0.25">
      <c r="A471" s="110"/>
      <c r="B471" s="117"/>
      <c r="C471" s="106" t="s">
        <v>500</v>
      </c>
      <c r="D471" s="108" t="s">
        <v>273</v>
      </c>
      <c r="E471" s="15">
        <v>13054.4</v>
      </c>
      <c r="F471" s="15">
        <v>13589.6</v>
      </c>
      <c r="G471" s="15">
        <v>13589.6</v>
      </c>
      <c r="H471" s="15">
        <f t="shared" si="59"/>
        <v>104.09976712832456</v>
      </c>
      <c r="I471" s="13">
        <f t="shared" si="60"/>
        <v>100</v>
      </c>
    </row>
    <row r="472" spans="1:9" s="3" customFormat="1" ht="31.5" x14ac:dyDescent="0.25">
      <c r="A472" s="110" t="s">
        <v>241</v>
      </c>
      <c r="B472" s="116" t="s">
        <v>431</v>
      </c>
      <c r="C472" s="106" t="s">
        <v>7</v>
      </c>
      <c r="D472" s="108" t="s">
        <v>254</v>
      </c>
      <c r="E472" s="12">
        <v>23000</v>
      </c>
      <c r="F472" s="12">
        <v>24237</v>
      </c>
      <c r="G472" s="12">
        <v>24237</v>
      </c>
      <c r="H472" s="15">
        <f t="shared" si="59"/>
        <v>105.37826086956521</v>
      </c>
      <c r="I472" s="13">
        <f t="shared" si="60"/>
        <v>100</v>
      </c>
    </row>
    <row r="473" spans="1:9" s="3" customFormat="1" ht="63" x14ac:dyDescent="0.25">
      <c r="A473" s="110"/>
      <c r="B473" s="117"/>
      <c r="C473" s="106" t="s">
        <v>500</v>
      </c>
      <c r="D473" s="108" t="s">
        <v>273</v>
      </c>
      <c r="E473" s="15">
        <v>104574.1</v>
      </c>
      <c r="F473" s="15">
        <v>110855.1</v>
      </c>
      <c r="G473" s="15">
        <v>110855.1</v>
      </c>
      <c r="H473" s="15">
        <f t="shared" si="59"/>
        <v>106.00626732623087</v>
      </c>
      <c r="I473" s="13">
        <f t="shared" si="60"/>
        <v>100</v>
      </c>
    </row>
    <row r="474" spans="1:9" s="3" customFormat="1" ht="31.5" x14ac:dyDescent="0.25">
      <c r="A474" s="110" t="s">
        <v>242</v>
      </c>
      <c r="B474" s="116" t="s">
        <v>432</v>
      </c>
      <c r="C474" s="106" t="s">
        <v>7</v>
      </c>
      <c r="D474" s="108" t="s">
        <v>255</v>
      </c>
      <c r="E474" s="12">
        <v>2700</v>
      </c>
      <c r="F474" s="12">
        <v>2880</v>
      </c>
      <c r="G474" s="12">
        <v>2880</v>
      </c>
      <c r="H474" s="15">
        <f t="shared" si="59"/>
        <v>106.66666666666667</v>
      </c>
      <c r="I474" s="13">
        <f t="shared" si="60"/>
        <v>100</v>
      </c>
    </row>
    <row r="475" spans="1:9" s="3" customFormat="1" ht="63" x14ac:dyDescent="0.25">
      <c r="A475" s="110"/>
      <c r="B475" s="117"/>
      <c r="C475" s="106" t="s">
        <v>500</v>
      </c>
      <c r="D475" s="108" t="s">
        <v>273</v>
      </c>
      <c r="E475" s="15">
        <v>11750.7</v>
      </c>
      <c r="F475" s="15">
        <v>12232.5</v>
      </c>
      <c r="G475" s="15">
        <v>12232.5</v>
      </c>
      <c r="H475" s="15">
        <f t="shared" si="59"/>
        <v>104.10018126579692</v>
      </c>
      <c r="I475" s="13">
        <f t="shared" si="60"/>
        <v>100</v>
      </c>
    </row>
    <row r="476" spans="1:9" s="3" customFormat="1" x14ac:dyDescent="0.25">
      <c r="A476" s="23"/>
      <c r="B476" s="118" t="s">
        <v>9</v>
      </c>
      <c r="C476" s="119"/>
      <c r="D476" s="107" t="s">
        <v>273</v>
      </c>
      <c r="E476" s="48">
        <f>E433+E435+E437+E439+E441+E443+E445+E447+E449+E451+E453+E455+E457+E459+E461+E463+E465+E467+E469+E471+E473+E475</f>
        <v>3691445.600000001</v>
      </c>
      <c r="F476" s="48">
        <f t="shared" ref="F476:G476" si="61">F433+F435+F437+F439+F441+F443+F445+F447+F449+F451+F453+F455+F457+F459+F461+F463+F465+F467+F469+F471+F473+F475</f>
        <v>3721510.1000000006</v>
      </c>
      <c r="G476" s="48">
        <f t="shared" si="61"/>
        <v>3721510.1000000006</v>
      </c>
      <c r="H476" s="48">
        <f t="shared" si="59"/>
        <v>100.81443703247312</v>
      </c>
      <c r="I476" s="48">
        <f t="shared" si="60"/>
        <v>100</v>
      </c>
    </row>
    <row r="477" spans="1:9" s="3" customFormat="1" x14ac:dyDescent="0.25">
      <c r="A477" s="86" t="s">
        <v>52</v>
      </c>
      <c r="B477" s="142" t="s">
        <v>515</v>
      </c>
      <c r="C477" s="143"/>
      <c r="D477" s="143"/>
      <c r="E477" s="143"/>
      <c r="F477" s="143"/>
      <c r="G477" s="143"/>
      <c r="H477" s="143"/>
      <c r="I477" s="143"/>
    </row>
    <row r="478" spans="1:9" s="3" customFormat="1" ht="31.5" x14ac:dyDescent="0.25">
      <c r="A478" s="110" t="s">
        <v>53</v>
      </c>
      <c r="B478" s="144" t="s">
        <v>516</v>
      </c>
      <c r="C478" s="87" t="s">
        <v>7</v>
      </c>
      <c r="D478" s="55" t="s">
        <v>133</v>
      </c>
      <c r="E478" s="12">
        <v>26326395</v>
      </c>
      <c r="F478" s="12">
        <v>25996426</v>
      </c>
      <c r="G478" s="12">
        <v>25952818</v>
      </c>
      <c r="H478" s="13">
        <f>G478/E478*100</f>
        <v>98.580979279540543</v>
      </c>
      <c r="I478" s="13">
        <f>G478/F478*100</f>
        <v>99.83225386443506</v>
      </c>
    </row>
    <row r="479" spans="1:9" s="3" customFormat="1" ht="63" x14ac:dyDescent="0.25">
      <c r="A479" s="110"/>
      <c r="B479" s="144"/>
      <c r="C479" s="26" t="s">
        <v>500</v>
      </c>
      <c r="D479" s="55" t="s">
        <v>273</v>
      </c>
      <c r="E479" s="13">
        <v>4862097.91</v>
      </c>
      <c r="F479" s="13">
        <v>4883206.13</v>
      </c>
      <c r="G479" s="13">
        <v>4878981.8199999994</v>
      </c>
      <c r="H479" s="13">
        <f t="shared" ref="H479:H517" si="62">G479/E479*100</f>
        <v>100.34725565614946</v>
      </c>
      <c r="I479" s="13">
        <f t="shared" ref="I479:I517" si="63">G479/F479*100</f>
        <v>99.91349310499001</v>
      </c>
    </row>
    <row r="480" spans="1:9" s="3" customFormat="1" ht="31.5" x14ac:dyDescent="0.25">
      <c r="A480" s="110" t="s">
        <v>54</v>
      </c>
      <c r="B480" s="144" t="s">
        <v>517</v>
      </c>
      <c r="C480" s="87" t="s">
        <v>7</v>
      </c>
      <c r="D480" s="55" t="s">
        <v>133</v>
      </c>
      <c r="E480" s="12">
        <v>9382817</v>
      </c>
      <c r="F480" s="12">
        <v>9166911</v>
      </c>
      <c r="G480" s="12">
        <v>9138406</v>
      </c>
      <c r="H480" s="13">
        <f t="shared" si="62"/>
        <v>97.395121315911837</v>
      </c>
      <c r="I480" s="13">
        <f t="shared" si="63"/>
        <v>99.689044652009812</v>
      </c>
    </row>
    <row r="481" spans="1:9" s="3" customFormat="1" ht="63" x14ac:dyDescent="0.25">
      <c r="A481" s="110"/>
      <c r="B481" s="144"/>
      <c r="C481" s="26" t="s">
        <v>500</v>
      </c>
      <c r="D481" s="55" t="s">
        <v>273</v>
      </c>
      <c r="E481" s="13">
        <v>780628.1</v>
      </c>
      <c r="F481" s="13">
        <v>1008544.3</v>
      </c>
      <c r="G481" s="13">
        <v>1008544.3</v>
      </c>
      <c r="H481" s="13">
        <f t="shared" si="62"/>
        <v>129.19651496019679</v>
      </c>
      <c r="I481" s="13">
        <f t="shared" si="63"/>
        <v>100</v>
      </c>
    </row>
    <row r="482" spans="1:9" s="3" customFormat="1" ht="31.5" x14ac:dyDescent="0.25">
      <c r="A482" s="110" t="s">
        <v>259</v>
      </c>
      <c r="B482" s="144" t="s">
        <v>518</v>
      </c>
      <c r="C482" s="87" t="s">
        <v>7</v>
      </c>
      <c r="D482" s="55" t="s">
        <v>133</v>
      </c>
      <c r="E482" s="12">
        <v>814476</v>
      </c>
      <c r="F482" s="12">
        <v>826629</v>
      </c>
      <c r="G482" s="12">
        <v>826254</v>
      </c>
      <c r="H482" s="13">
        <f t="shared" si="62"/>
        <v>101.44608312583796</v>
      </c>
      <c r="I482" s="13">
        <f t="shared" si="63"/>
        <v>99.954635029741283</v>
      </c>
    </row>
    <row r="483" spans="1:9" s="3" customFormat="1" ht="63" x14ac:dyDescent="0.25">
      <c r="A483" s="110"/>
      <c r="B483" s="144"/>
      <c r="C483" s="26" t="s">
        <v>500</v>
      </c>
      <c r="D483" s="55" t="s">
        <v>273</v>
      </c>
      <c r="E483" s="13">
        <v>112523.54</v>
      </c>
      <c r="F483" s="13">
        <v>136144.9</v>
      </c>
      <c r="G483" s="13">
        <v>136144.9</v>
      </c>
      <c r="H483" s="13">
        <f t="shared" si="62"/>
        <v>120.99237190724715</v>
      </c>
      <c r="I483" s="13">
        <f t="shared" si="63"/>
        <v>100</v>
      </c>
    </row>
    <row r="484" spans="1:9" s="3" customFormat="1" ht="31.5" x14ac:dyDescent="0.25">
      <c r="A484" s="110" t="s">
        <v>260</v>
      </c>
      <c r="B484" s="144" t="s">
        <v>519</v>
      </c>
      <c r="C484" s="87" t="s">
        <v>7</v>
      </c>
      <c r="D484" s="55" t="s">
        <v>133</v>
      </c>
      <c r="E484" s="12">
        <v>2952040</v>
      </c>
      <c r="F484" s="12">
        <v>2865454</v>
      </c>
      <c r="G484" s="12">
        <v>2859131</v>
      </c>
      <c r="H484" s="13">
        <f t="shared" si="62"/>
        <v>96.852718797848269</v>
      </c>
      <c r="I484" s="13">
        <f t="shared" si="63"/>
        <v>99.779336886929613</v>
      </c>
    </row>
    <row r="485" spans="1:9" s="3" customFormat="1" ht="63" x14ac:dyDescent="0.25">
      <c r="A485" s="110"/>
      <c r="B485" s="144"/>
      <c r="C485" s="26" t="s">
        <v>500</v>
      </c>
      <c r="D485" s="55" t="s">
        <v>273</v>
      </c>
      <c r="E485" s="13">
        <v>145692.46</v>
      </c>
      <c r="F485" s="13">
        <v>143419.17000000001</v>
      </c>
      <c r="G485" s="13">
        <v>143419.17000000001</v>
      </c>
      <c r="H485" s="13">
        <f t="shared" si="62"/>
        <v>98.439665305946519</v>
      </c>
      <c r="I485" s="13">
        <f t="shared" si="63"/>
        <v>100</v>
      </c>
    </row>
    <row r="486" spans="1:9" s="3" customFormat="1" ht="31.5" x14ac:dyDescent="0.25">
      <c r="A486" s="110" t="s">
        <v>261</v>
      </c>
      <c r="B486" s="144" t="s">
        <v>521</v>
      </c>
      <c r="C486" s="87" t="s">
        <v>7</v>
      </c>
      <c r="D486" s="55" t="s">
        <v>133</v>
      </c>
      <c r="E486" s="12">
        <v>125508</v>
      </c>
      <c r="F486" s="12">
        <v>123999</v>
      </c>
      <c r="G486" s="12">
        <v>123785</v>
      </c>
      <c r="H486" s="13">
        <f t="shared" si="62"/>
        <v>98.627179143958955</v>
      </c>
      <c r="I486" s="13">
        <f t="shared" si="63"/>
        <v>99.827417963048092</v>
      </c>
    </row>
    <row r="487" spans="1:9" s="3" customFormat="1" ht="63" x14ac:dyDescent="0.25">
      <c r="A487" s="110"/>
      <c r="B487" s="144"/>
      <c r="C487" s="26" t="s">
        <v>500</v>
      </c>
      <c r="D487" s="55" t="s">
        <v>273</v>
      </c>
      <c r="E487" s="13">
        <v>4590.24</v>
      </c>
      <c r="F487" s="13">
        <v>6436.1</v>
      </c>
      <c r="G487" s="13">
        <v>6436.1</v>
      </c>
      <c r="H487" s="13">
        <f t="shared" si="62"/>
        <v>140.21271218934089</v>
      </c>
      <c r="I487" s="13">
        <f t="shared" si="63"/>
        <v>100</v>
      </c>
    </row>
    <row r="488" spans="1:9" s="3" customFormat="1" ht="31.5" x14ac:dyDescent="0.25">
      <c r="A488" s="110" t="s">
        <v>262</v>
      </c>
      <c r="B488" s="144" t="s">
        <v>520</v>
      </c>
      <c r="C488" s="87" t="s">
        <v>7</v>
      </c>
      <c r="D488" s="55" t="s">
        <v>133</v>
      </c>
      <c r="E488" s="12">
        <v>556478</v>
      </c>
      <c r="F488" s="12">
        <v>564597</v>
      </c>
      <c r="G488" s="12">
        <v>564577</v>
      </c>
      <c r="H488" s="13">
        <f t="shared" si="62"/>
        <v>101.45540344811475</v>
      </c>
      <c r="I488" s="13">
        <f t="shared" si="63"/>
        <v>99.996457650324032</v>
      </c>
    </row>
    <row r="489" spans="1:9" s="3" customFormat="1" ht="63" x14ac:dyDescent="0.25">
      <c r="A489" s="110"/>
      <c r="B489" s="144"/>
      <c r="C489" s="26" t="s">
        <v>500</v>
      </c>
      <c r="D489" s="55" t="s">
        <v>273</v>
      </c>
      <c r="E489" s="13">
        <v>165679.81</v>
      </c>
      <c r="F489" s="13">
        <v>173296.33000000002</v>
      </c>
      <c r="G489" s="13">
        <v>173296.33000000002</v>
      </c>
      <c r="H489" s="13">
        <f t="shared" si="62"/>
        <v>104.59713226373208</v>
      </c>
      <c r="I489" s="13">
        <f t="shared" si="63"/>
        <v>100</v>
      </c>
    </row>
    <row r="490" spans="1:9" s="3" customFormat="1" ht="31.5" x14ac:dyDescent="0.25">
      <c r="A490" s="110" t="s">
        <v>263</v>
      </c>
      <c r="B490" s="144" t="s">
        <v>522</v>
      </c>
      <c r="C490" s="87" t="s">
        <v>7</v>
      </c>
      <c r="D490" s="55" t="s">
        <v>133</v>
      </c>
      <c r="E490" s="12">
        <v>212557</v>
      </c>
      <c r="F490" s="12">
        <v>214272</v>
      </c>
      <c r="G490" s="12">
        <v>214159</v>
      </c>
      <c r="H490" s="13">
        <f t="shared" si="62"/>
        <v>100.75368018931393</v>
      </c>
      <c r="I490" s="13">
        <f t="shared" si="63"/>
        <v>99.947263291517316</v>
      </c>
    </row>
    <row r="491" spans="1:9" s="3" customFormat="1" ht="63" x14ac:dyDescent="0.25">
      <c r="A491" s="110"/>
      <c r="B491" s="144"/>
      <c r="C491" s="26" t="s">
        <v>500</v>
      </c>
      <c r="D491" s="55" t="s">
        <v>273</v>
      </c>
      <c r="E491" s="13">
        <v>13591.07</v>
      </c>
      <c r="F491" s="13">
        <v>16491.72</v>
      </c>
      <c r="G491" s="13">
        <v>16491.72</v>
      </c>
      <c r="H491" s="13">
        <f t="shared" si="62"/>
        <v>121.34232256915756</v>
      </c>
      <c r="I491" s="13">
        <f t="shared" si="63"/>
        <v>100</v>
      </c>
    </row>
    <row r="492" spans="1:9" s="3" customFormat="1" ht="31.5" x14ac:dyDescent="0.25">
      <c r="A492" s="110" t="s">
        <v>264</v>
      </c>
      <c r="B492" s="144" t="s">
        <v>274</v>
      </c>
      <c r="C492" s="87" t="s">
        <v>7</v>
      </c>
      <c r="D492" s="55" t="s">
        <v>133</v>
      </c>
      <c r="E492" s="12">
        <v>315636</v>
      </c>
      <c r="F492" s="12">
        <v>328836</v>
      </c>
      <c r="G492" s="12">
        <v>328704</v>
      </c>
      <c r="H492" s="13">
        <f t="shared" si="62"/>
        <v>104.14021214310154</v>
      </c>
      <c r="I492" s="13">
        <f t="shared" si="63"/>
        <v>99.95985840966317</v>
      </c>
    </row>
    <row r="493" spans="1:9" s="3" customFormat="1" ht="63" x14ac:dyDescent="0.25">
      <c r="A493" s="110"/>
      <c r="B493" s="144"/>
      <c r="C493" s="26" t="s">
        <v>500</v>
      </c>
      <c r="D493" s="55" t="s">
        <v>273</v>
      </c>
      <c r="E493" s="13">
        <v>97023.57</v>
      </c>
      <c r="F493" s="13">
        <v>101362.64</v>
      </c>
      <c r="G493" s="13">
        <v>101362.64</v>
      </c>
      <c r="H493" s="13">
        <f t="shared" si="62"/>
        <v>104.47218134727467</v>
      </c>
      <c r="I493" s="13">
        <f t="shared" si="63"/>
        <v>100</v>
      </c>
    </row>
    <row r="494" spans="1:9" s="3" customFormat="1" ht="15.75" customHeight="1" x14ac:dyDescent="0.25">
      <c r="A494" s="110" t="s">
        <v>265</v>
      </c>
      <c r="B494" s="144" t="s">
        <v>558</v>
      </c>
      <c r="C494" s="87" t="s">
        <v>7</v>
      </c>
      <c r="D494" s="55" t="s">
        <v>133</v>
      </c>
      <c r="E494" s="12">
        <v>1752</v>
      </c>
      <c r="F494" s="12">
        <v>1110</v>
      </c>
      <c r="G494" s="12">
        <v>1091</v>
      </c>
      <c r="H494" s="13">
        <f t="shared" si="62"/>
        <v>62.271689497716899</v>
      </c>
      <c r="I494" s="13">
        <f t="shared" si="63"/>
        <v>98.288288288288285</v>
      </c>
    </row>
    <row r="495" spans="1:9" s="3" customFormat="1" ht="63" x14ac:dyDescent="0.25">
      <c r="A495" s="110"/>
      <c r="B495" s="144"/>
      <c r="C495" s="26" t="s">
        <v>500</v>
      </c>
      <c r="D495" s="55" t="s">
        <v>273</v>
      </c>
      <c r="E495" s="13">
        <v>248.35</v>
      </c>
      <c r="F495" s="13">
        <v>693.7</v>
      </c>
      <c r="G495" s="13">
        <v>693.7</v>
      </c>
      <c r="H495" s="13">
        <f t="shared" si="62"/>
        <v>279.32353533319912</v>
      </c>
      <c r="I495" s="13">
        <f t="shared" si="63"/>
        <v>100</v>
      </c>
    </row>
    <row r="496" spans="1:9" s="3" customFormat="1" ht="31.5" x14ac:dyDescent="0.25">
      <c r="A496" s="111" t="s">
        <v>266</v>
      </c>
      <c r="B496" s="113" t="s">
        <v>470</v>
      </c>
      <c r="C496" s="87" t="s">
        <v>7</v>
      </c>
      <c r="D496" s="55" t="s">
        <v>133</v>
      </c>
      <c r="E496" s="12">
        <v>133737</v>
      </c>
      <c r="F496" s="12">
        <v>207063</v>
      </c>
      <c r="G496" s="12">
        <v>207942</v>
      </c>
      <c r="H496" s="13">
        <f t="shared" si="62"/>
        <v>155.48576684088923</v>
      </c>
      <c r="I496" s="13">
        <f t="shared" si="63"/>
        <v>100.42450848292548</v>
      </c>
    </row>
    <row r="497" spans="1:9" s="3" customFormat="1" ht="63" x14ac:dyDescent="0.25">
      <c r="A497" s="112"/>
      <c r="B497" s="113"/>
      <c r="C497" s="26" t="s">
        <v>500</v>
      </c>
      <c r="D497" s="55" t="s">
        <v>273</v>
      </c>
      <c r="E497" s="13">
        <v>85259.6</v>
      </c>
      <c r="F497" s="13">
        <v>124973.13</v>
      </c>
      <c r="G497" s="13">
        <v>124973.13</v>
      </c>
      <c r="H497" s="13">
        <f t="shared" si="62"/>
        <v>146.57954060305232</v>
      </c>
      <c r="I497" s="13">
        <f t="shared" si="63"/>
        <v>100</v>
      </c>
    </row>
    <row r="498" spans="1:9" s="3" customFormat="1" ht="31.5" x14ac:dyDescent="0.25">
      <c r="A498" s="111" t="s">
        <v>267</v>
      </c>
      <c r="B498" s="157" t="s">
        <v>616</v>
      </c>
      <c r="C498" s="87" t="s">
        <v>7</v>
      </c>
      <c r="D498" s="55" t="s">
        <v>133</v>
      </c>
      <c r="E498" s="13" t="s">
        <v>298</v>
      </c>
      <c r="F498" s="12">
        <v>20</v>
      </c>
      <c r="G498" s="12">
        <v>14</v>
      </c>
      <c r="H498" s="13"/>
      <c r="I498" s="13">
        <f t="shared" si="63"/>
        <v>70</v>
      </c>
    </row>
    <row r="499" spans="1:9" s="3" customFormat="1" ht="63" x14ac:dyDescent="0.25">
      <c r="A499" s="112"/>
      <c r="B499" s="158"/>
      <c r="C499" s="26" t="s">
        <v>500</v>
      </c>
      <c r="D499" s="55" t="s">
        <v>273</v>
      </c>
      <c r="E499" s="13">
        <v>0</v>
      </c>
      <c r="F499" s="13">
        <v>12</v>
      </c>
      <c r="G499" s="13">
        <v>9.6999999999999993</v>
      </c>
      <c r="H499" s="13"/>
      <c r="I499" s="13">
        <f t="shared" si="63"/>
        <v>80.833333333333329</v>
      </c>
    </row>
    <row r="500" spans="1:9" s="97" customFormat="1" ht="31.5" x14ac:dyDescent="0.25">
      <c r="A500" s="139" t="s">
        <v>268</v>
      </c>
      <c r="B500" s="159" t="s">
        <v>617</v>
      </c>
      <c r="C500" s="84" t="s">
        <v>7</v>
      </c>
      <c r="D500" s="62" t="s">
        <v>133</v>
      </c>
      <c r="E500" s="70" t="s">
        <v>298</v>
      </c>
      <c r="F500" s="69">
        <v>51</v>
      </c>
      <c r="G500" s="69">
        <v>59</v>
      </c>
      <c r="H500" s="70"/>
      <c r="I500" s="70">
        <f t="shared" si="63"/>
        <v>115.68627450980394</v>
      </c>
    </row>
    <row r="501" spans="1:9" s="97" customFormat="1" ht="63" x14ac:dyDescent="0.25">
      <c r="A501" s="140"/>
      <c r="B501" s="160"/>
      <c r="C501" s="84" t="s">
        <v>500</v>
      </c>
      <c r="D501" s="62" t="s">
        <v>273</v>
      </c>
      <c r="E501" s="70">
        <v>0</v>
      </c>
      <c r="F501" s="70">
        <v>245.53</v>
      </c>
      <c r="G501" s="70">
        <v>245.53</v>
      </c>
      <c r="H501" s="70"/>
      <c r="I501" s="70">
        <f t="shared" si="63"/>
        <v>100</v>
      </c>
    </row>
    <row r="502" spans="1:9" s="3" customFormat="1" ht="31.5" x14ac:dyDescent="0.25">
      <c r="A502" s="111" t="s">
        <v>269</v>
      </c>
      <c r="B502" s="113" t="s">
        <v>81</v>
      </c>
      <c r="C502" s="87" t="s">
        <v>7</v>
      </c>
      <c r="D502" s="55" t="s">
        <v>612</v>
      </c>
      <c r="E502" s="12">
        <v>47040</v>
      </c>
      <c r="F502" s="12">
        <v>46635</v>
      </c>
      <c r="G502" s="12">
        <v>46635</v>
      </c>
      <c r="H502" s="13">
        <f t="shared" si="62"/>
        <v>99.139030612244895</v>
      </c>
      <c r="I502" s="13">
        <f t="shared" si="63"/>
        <v>100</v>
      </c>
    </row>
    <row r="503" spans="1:9" s="3" customFormat="1" ht="63" x14ac:dyDescent="0.25">
      <c r="A503" s="112"/>
      <c r="B503" s="113"/>
      <c r="C503" s="26" t="s">
        <v>500</v>
      </c>
      <c r="D503" s="55" t="s">
        <v>273</v>
      </c>
      <c r="E503" s="13">
        <v>104640.7</v>
      </c>
      <c r="F503" s="13">
        <v>85369.89</v>
      </c>
      <c r="G503" s="13">
        <v>84805.17</v>
      </c>
      <c r="H503" s="13">
        <f t="shared" si="62"/>
        <v>81.044153947746906</v>
      </c>
      <c r="I503" s="13">
        <f t="shared" si="63"/>
        <v>99.338502134651918</v>
      </c>
    </row>
    <row r="504" spans="1:9" s="3" customFormat="1" ht="31.5" x14ac:dyDescent="0.25">
      <c r="A504" s="111" t="s">
        <v>270</v>
      </c>
      <c r="B504" s="113" t="s">
        <v>275</v>
      </c>
      <c r="C504" s="87" t="s">
        <v>7</v>
      </c>
      <c r="D504" s="55" t="s">
        <v>611</v>
      </c>
      <c r="E504" s="12">
        <v>61560</v>
      </c>
      <c r="F504" s="12">
        <v>83633</v>
      </c>
      <c r="G504" s="12">
        <v>83506</v>
      </c>
      <c r="H504" s="13">
        <f t="shared" si="62"/>
        <v>135.64977257959714</v>
      </c>
      <c r="I504" s="13">
        <f t="shared" si="63"/>
        <v>99.848146066743993</v>
      </c>
    </row>
    <row r="505" spans="1:9" s="3" customFormat="1" ht="63" x14ac:dyDescent="0.25">
      <c r="A505" s="112"/>
      <c r="B505" s="113"/>
      <c r="C505" s="26" t="s">
        <v>500</v>
      </c>
      <c r="D505" s="55" t="s">
        <v>273</v>
      </c>
      <c r="E505" s="13">
        <v>214410.57</v>
      </c>
      <c r="F505" s="13">
        <v>290860.5</v>
      </c>
      <c r="G505" s="13">
        <v>290860.5</v>
      </c>
      <c r="H505" s="13">
        <f t="shared" si="62"/>
        <v>135.65585875733646</v>
      </c>
      <c r="I505" s="13">
        <f t="shared" si="63"/>
        <v>100</v>
      </c>
    </row>
    <row r="506" spans="1:9" s="3" customFormat="1" ht="31.5" x14ac:dyDescent="0.25">
      <c r="A506" s="111" t="s">
        <v>271</v>
      </c>
      <c r="B506" s="113" t="s">
        <v>276</v>
      </c>
      <c r="C506" s="87" t="s">
        <v>7</v>
      </c>
      <c r="D506" s="55" t="s">
        <v>349</v>
      </c>
      <c r="E506" s="12">
        <v>496389</v>
      </c>
      <c r="F506" s="12">
        <v>490016</v>
      </c>
      <c r="G506" s="12">
        <v>493874</v>
      </c>
      <c r="H506" s="13">
        <f t="shared" si="62"/>
        <v>99.493340908037851</v>
      </c>
      <c r="I506" s="13">
        <f t="shared" si="63"/>
        <v>100.78732123032717</v>
      </c>
    </row>
    <row r="507" spans="1:9" s="3" customFormat="1" ht="63" x14ac:dyDescent="0.25">
      <c r="A507" s="112"/>
      <c r="B507" s="113"/>
      <c r="C507" s="26" t="s">
        <v>500</v>
      </c>
      <c r="D507" s="55" t="s">
        <v>273</v>
      </c>
      <c r="E507" s="13">
        <v>154295.4</v>
      </c>
      <c r="F507" s="13">
        <v>147077.4</v>
      </c>
      <c r="G507" s="13">
        <v>146979.79999999999</v>
      </c>
      <c r="H507" s="13">
        <f t="shared" si="62"/>
        <v>95.258705055367827</v>
      </c>
      <c r="I507" s="13">
        <f t="shared" si="63"/>
        <v>99.933640382546869</v>
      </c>
    </row>
    <row r="508" spans="1:9" s="3" customFormat="1" ht="31.5" x14ac:dyDescent="0.25">
      <c r="A508" s="110" t="s">
        <v>272</v>
      </c>
      <c r="B508" s="113" t="s">
        <v>277</v>
      </c>
      <c r="C508" s="87" t="s">
        <v>7</v>
      </c>
      <c r="D508" s="16" t="s">
        <v>250</v>
      </c>
      <c r="E508" s="55">
        <v>131</v>
      </c>
      <c r="F508" s="12">
        <v>133</v>
      </c>
      <c r="G508" s="12">
        <v>133</v>
      </c>
      <c r="H508" s="13">
        <f t="shared" si="62"/>
        <v>101.52671755725191</v>
      </c>
      <c r="I508" s="13">
        <f t="shared" si="63"/>
        <v>100</v>
      </c>
    </row>
    <row r="509" spans="1:9" s="3" customFormat="1" ht="63" x14ac:dyDescent="0.25">
      <c r="A509" s="110"/>
      <c r="B509" s="113"/>
      <c r="C509" s="26" t="s">
        <v>500</v>
      </c>
      <c r="D509" s="55" t="s">
        <v>273</v>
      </c>
      <c r="E509" s="13">
        <v>22626.2</v>
      </c>
      <c r="F509" s="13">
        <v>31526.1</v>
      </c>
      <c r="G509" s="13">
        <v>31526.1</v>
      </c>
      <c r="H509" s="13">
        <f t="shared" si="62"/>
        <v>139.33448833653023</v>
      </c>
      <c r="I509" s="13">
        <f t="shared" si="63"/>
        <v>100</v>
      </c>
    </row>
    <row r="510" spans="1:9" s="3" customFormat="1" ht="31.5" x14ac:dyDescent="0.25">
      <c r="A510" s="110" t="s">
        <v>523</v>
      </c>
      <c r="B510" s="113" t="s">
        <v>613</v>
      </c>
      <c r="C510" s="87" t="s">
        <v>7</v>
      </c>
      <c r="D510" s="63" t="s">
        <v>250</v>
      </c>
      <c r="E510" s="55">
        <v>135</v>
      </c>
      <c r="F510" s="55">
        <v>135</v>
      </c>
      <c r="G510" s="55">
        <v>137</v>
      </c>
      <c r="H510" s="13">
        <f t="shared" si="62"/>
        <v>101.48148148148148</v>
      </c>
      <c r="I510" s="13">
        <f t="shared" si="63"/>
        <v>101.48148148148148</v>
      </c>
    </row>
    <row r="511" spans="1:9" s="3" customFormat="1" ht="63" x14ac:dyDescent="0.25">
      <c r="A511" s="110"/>
      <c r="B511" s="113"/>
      <c r="C511" s="26" t="s">
        <v>500</v>
      </c>
      <c r="D511" s="55" t="s">
        <v>273</v>
      </c>
      <c r="E511" s="13">
        <v>11520.3</v>
      </c>
      <c r="F511" s="13">
        <v>14322.2</v>
      </c>
      <c r="G511" s="13">
        <v>14322.2</v>
      </c>
      <c r="H511" s="13">
        <f t="shared" si="62"/>
        <v>124.32141524092255</v>
      </c>
      <c r="I511" s="13">
        <f t="shared" si="63"/>
        <v>100</v>
      </c>
    </row>
    <row r="512" spans="1:9" s="3" customFormat="1" ht="37.5" customHeight="1" x14ac:dyDescent="0.25">
      <c r="A512" s="110" t="s">
        <v>559</v>
      </c>
      <c r="B512" s="113" t="s">
        <v>524</v>
      </c>
      <c r="C512" s="26" t="s">
        <v>525</v>
      </c>
      <c r="D512" s="55" t="s">
        <v>133</v>
      </c>
      <c r="E512" s="55">
        <v>75</v>
      </c>
      <c r="F512" s="55">
        <v>81</v>
      </c>
      <c r="G512" s="55">
        <v>81</v>
      </c>
      <c r="H512" s="13">
        <f t="shared" si="62"/>
        <v>108</v>
      </c>
      <c r="I512" s="13">
        <f t="shared" si="63"/>
        <v>100</v>
      </c>
    </row>
    <row r="513" spans="1:9" s="3" customFormat="1" ht="48.75" customHeight="1" x14ac:dyDescent="0.25">
      <c r="A513" s="110"/>
      <c r="B513" s="113"/>
      <c r="C513" s="26" t="s">
        <v>526</v>
      </c>
      <c r="D513" s="55" t="s">
        <v>273</v>
      </c>
      <c r="E513" s="13">
        <v>14.91</v>
      </c>
      <c r="F513" s="13">
        <v>15.8</v>
      </c>
      <c r="G513" s="13">
        <v>15.8</v>
      </c>
      <c r="H513" s="13">
        <f t="shared" si="62"/>
        <v>105.96914822266936</v>
      </c>
      <c r="I513" s="13">
        <f t="shared" si="63"/>
        <v>100</v>
      </c>
    </row>
    <row r="514" spans="1:9" s="3" customFormat="1" ht="48.75" customHeight="1" x14ac:dyDescent="0.25">
      <c r="A514" s="110" t="s">
        <v>618</v>
      </c>
      <c r="B514" s="113" t="s">
        <v>614</v>
      </c>
      <c r="C514" s="26" t="s">
        <v>525</v>
      </c>
      <c r="D514" s="63" t="s">
        <v>250</v>
      </c>
      <c r="E514" s="55">
        <v>45</v>
      </c>
      <c r="F514" s="55">
        <v>45</v>
      </c>
      <c r="G514" s="55">
        <v>47</v>
      </c>
      <c r="H514" s="13">
        <f t="shared" si="62"/>
        <v>104.44444444444446</v>
      </c>
      <c r="I514" s="13">
        <f t="shared" si="63"/>
        <v>104.44444444444446</v>
      </c>
    </row>
    <row r="515" spans="1:9" s="3" customFormat="1" ht="48.75" customHeight="1" x14ac:dyDescent="0.25">
      <c r="A515" s="110"/>
      <c r="B515" s="113"/>
      <c r="C515" s="26" t="s">
        <v>526</v>
      </c>
      <c r="D515" s="55" t="s">
        <v>273</v>
      </c>
      <c r="E515" s="13">
        <v>2390.8000000000002</v>
      </c>
      <c r="F515" s="13">
        <v>2981.7</v>
      </c>
      <c r="G515" s="13">
        <v>2981.7</v>
      </c>
      <c r="H515" s="13">
        <f t="shared" si="62"/>
        <v>124.7155763761084</v>
      </c>
      <c r="I515" s="13">
        <f t="shared" si="63"/>
        <v>100</v>
      </c>
    </row>
    <row r="516" spans="1:9" s="3" customFormat="1" ht="48.75" customHeight="1" x14ac:dyDescent="0.25">
      <c r="A516" s="110" t="s">
        <v>619</v>
      </c>
      <c r="B516" s="113" t="s">
        <v>615</v>
      </c>
      <c r="C516" s="26" t="s">
        <v>525</v>
      </c>
      <c r="D516" s="55" t="s">
        <v>133</v>
      </c>
      <c r="E516" s="55">
        <v>40</v>
      </c>
      <c r="F516" s="55">
        <v>40</v>
      </c>
      <c r="G516" s="55">
        <v>41</v>
      </c>
      <c r="H516" s="13">
        <f t="shared" si="62"/>
        <v>102.49999999999999</v>
      </c>
      <c r="I516" s="13">
        <f t="shared" si="63"/>
        <v>102.49999999999999</v>
      </c>
    </row>
    <row r="517" spans="1:9" s="3" customFormat="1" ht="48.75" customHeight="1" x14ac:dyDescent="0.25">
      <c r="A517" s="110"/>
      <c r="B517" s="113"/>
      <c r="C517" s="26" t="s">
        <v>526</v>
      </c>
      <c r="D517" s="55" t="s">
        <v>273</v>
      </c>
      <c r="E517" s="13">
        <v>1387.9</v>
      </c>
      <c r="F517" s="13">
        <v>1905</v>
      </c>
      <c r="G517" s="13">
        <v>1905</v>
      </c>
      <c r="H517" s="13">
        <f t="shared" si="62"/>
        <v>137.25772750198141</v>
      </c>
      <c r="I517" s="13">
        <f t="shared" si="63"/>
        <v>100</v>
      </c>
    </row>
    <row r="518" spans="1:9" s="3" customFormat="1" ht="27" customHeight="1" x14ac:dyDescent="0.25">
      <c r="A518" s="23"/>
      <c r="B518" s="141" t="s">
        <v>9</v>
      </c>
      <c r="C518" s="141"/>
      <c r="D518" s="24" t="s">
        <v>273</v>
      </c>
      <c r="E518" s="48">
        <f>E479+E481+E483+E485+E487+E489+E491+E493+E495+E497+E499+E501+E503+E505+E507+E509+E511+E513+E515+E517</f>
        <v>6778621.4300000006</v>
      </c>
      <c r="F518" s="48">
        <f>F479+F481+F483+F485+F487+F489+F491+F493+F495+F497+F499+F501+F503+F505+F507+F509+F511+F513+F515+F517</f>
        <v>7168884.2399999993</v>
      </c>
      <c r="G518" s="48">
        <f>G479+G481+G483+G485+G487+G489+G491+G493+G495+G497+G499+G501+G503+G505+G507+G509+G511+G513+G515+G517</f>
        <v>7163995.3099999987</v>
      </c>
      <c r="H518" s="48">
        <f>G518/E518*100</f>
        <v>105.68513648356961</v>
      </c>
      <c r="I518" s="48">
        <f>G518/F518*100</f>
        <v>99.931803474064736</v>
      </c>
    </row>
    <row r="519" spans="1:9" s="3" customFormat="1" ht="18.75" customHeight="1" x14ac:dyDescent="0.25">
      <c r="A519" s="86" t="s">
        <v>627</v>
      </c>
      <c r="B519" s="166" t="s">
        <v>626</v>
      </c>
      <c r="C519" s="167"/>
      <c r="D519" s="167"/>
      <c r="E519" s="167"/>
      <c r="F519" s="167"/>
      <c r="G519" s="167"/>
      <c r="H519" s="167"/>
      <c r="I519" s="168"/>
    </row>
    <row r="520" spans="1:9" s="3" customFormat="1" ht="48.75" customHeight="1" x14ac:dyDescent="0.25">
      <c r="A520" s="111" t="s">
        <v>628</v>
      </c>
      <c r="B520" s="113" t="s">
        <v>629</v>
      </c>
      <c r="C520" s="103" t="s">
        <v>630</v>
      </c>
      <c r="D520" s="55" t="s">
        <v>300</v>
      </c>
      <c r="E520" s="13" t="s">
        <v>298</v>
      </c>
      <c r="F520" s="55">
        <v>1860</v>
      </c>
      <c r="G520" s="55">
        <v>1860</v>
      </c>
      <c r="H520" s="13"/>
      <c r="I520" s="13">
        <f>G520/F520*100</f>
        <v>100</v>
      </c>
    </row>
    <row r="521" spans="1:9" s="3" customFormat="1" ht="48.75" customHeight="1" x14ac:dyDescent="0.25">
      <c r="A521" s="112"/>
      <c r="B521" s="113"/>
      <c r="C521" s="103" t="s">
        <v>526</v>
      </c>
      <c r="D521" s="55" t="s">
        <v>273</v>
      </c>
      <c r="E521" s="13">
        <v>0</v>
      </c>
      <c r="F521" s="13">
        <v>10000</v>
      </c>
      <c r="G521" s="13">
        <v>10000</v>
      </c>
      <c r="H521" s="13"/>
      <c r="I521" s="13">
        <f>G521/F521*100</f>
        <v>100</v>
      </c>
    </row>
    <row r="522" spans="1:9" s="3" customFormat="1" x14ac:dyDescent="0.25">
      <c r="A522" s="23"/>
      <c r="B522" s="141" t="s">
        <v>9</v>
      </c>
      <c r="C522" s="141"/>
      <c r="D522" s="104" t="s">
        <v>273</v>
      </c>
      <c r="E522" s="48">
        <f>E521</f>
        <v>0</v>
      </c>
      <c r="F522" s="48">
        <f t="shared" ref="F522:G522" si="64">F521</f>
        <v>10000</v>
      </c>
      <c r="G522" s="48">
        <f t="shared" si="64"/>
        <v>10000</v>
      </c>
      <c r="H522" s="48"/>
      <c r="I522" s="48">
        <f>G522/F522*100</f>
        <v>100</v>
      </c>
    </row>
    <row r="523" spans="1:9" s="3" customFormat="1" ht="38.25" customHeight="1" x14ac:dyDescent="0.25">
      <c r="A523" s="170" t="s">
        <v>44</v>
      </c>
      <c r="B523" s="171"/>
      <c r="C523" s="172"/>
      <c r="D523" s="2" t="s">
        <v>273</v>
      </c>
      <c r="E523" s="173">
        <f>E37+E41+E45+E62+E92+E121+E194+E294+E346+E376+E409+E430+E476+E518+E522</f>
        <v>19003031.030960005</v>
      </c>
      <c r="F523" s="173">
        <f t="shared" ref="F523:G523" si="65">F37+F41+F45+F62+F92+F121+F194+F294+F346+F376+F409+F430+F476+F518+F522</f>
        <v>19974034.562570002</v>
      </c>
      <c r="G523" s="173">
        <f>G37+G41+G45+G62+G92+G121+G194+G294+G346+G376+G409+G430+G476+G518+G522</f>
        <v>19962463.524420001</v>
      </c>
      <c r="H523" s="173">
        <f>G523/E523*100</f>
        <v>105.04883927146609</v>
      </c>
      <c r="I523" s="173">
        <f>G523/F523*100</f>
        <v>99.942069599840963</v>
      </c>
    </row>
  </sheetData>
  <mergeCells count="515">
    <mergeCell ref="B519:I519"/>
    <mergeCell ref="B520:B521"/>
    <mergeCell ref="A520:A521"/>
    <mergeCell ref="B522:C522"/>
    <mergeCell ref="B36:C36"/>
    <mergeCell ref="B147:B148"/>
    <mergeCell ref="B149:B150"/>
    <mergeCell ref="A320:A321"/>
    <mergeCell ref="A298:A299"/>
    <mergeCell ref="B300:B301"/>
    <mergeCell ref="A300:A301"/>
    <mergeCell ref="B356:B363"/>
    <mergeCell ref="A356:A363"/>
    <mergeCell ref="A220:A221"/>
    <mergeCell ref="B220:B221"/>
    <mergeCell ref="B155:B156"/>
    <mergeCell ref="A151:A152"/>
    <mergeCell ref="A210:A211"/>
    <mergeCell ref="A84:A85"/>
    <mergeCell ref="B84:B85"/>
    <mergeCell ref="A86:A87"/>
    <mergeCell ref="B106:B107"/>
    <mergeCell ref="B169:B170"/>
    <mergeCell ref="B210:B211"/>
    <mergeCell ref="A212:A213"/>
    <mergeCell ref="B212:B213"/>
    <mergeCell ref="B193:C193"/>
    <mergeCell ref="A214:A215"/>
    <mergeCell ref="B514:B515"/>
    <mergeCell ref="B516:B517"/>
    <mergeCell ref="B336:B337"/>
    <mergeCell ref="A332:A333"/>
    <mergeCell ref="B338:B339"/>
    <mergeCell ref="B340:B341"/>
    <mergeCell ref="A330:A331"/>
    <mergeCell ref="B347:I347"/>
    <mergeCell ref="A482:A483"/>
    <mergeCell ref="B482:B483"/>
    <mergeCell ref="A396:A397"/>
    <mergeCell ref="A446:A447"/>
    <mergeCell ref="A423:A424"/>
    <mergeCell ref="B423:B424"/>
    <mergeCell ref="A444:A445"/>
    <mergeCell ref="B510:B511"/>
    <mergeCell ref="A492:A493"/>
    <mergeCell ref="A338:A339"/>
    <mergeCell ref="A340:A341"/>
    <mergeCell ref="A342:A343"/>
    <mergeCell ref="B512:B513"/>
    <mergeCell ref="A508:A509"/>
    <mergeCell ref="B376:C376"/>
    <mergeCell ref="B377:I377"/>
    <mergeCell ref="A488:A489"/>
    <mergeCell ref="B488:B489"/>
    <mergeCell ref="A490:A491"/>
    <mergeCell ref="B490:B491"/>
    <mergeCell ref="B415:B416"/>
    <mergeCell ref="A417:A418"/>
    <mergeCell ref="B417:B418"/>
    <mergeCell ref="A419:A420"/>
    <mergeCell ref="B419:B420"/>
    <mergeCell ref="B421:B422"/>
    <mergeCell ref="A484:A485"/>
    <mergeCell ref="B484:B485"/>
    <mergeCell ref="A486:A487"/>
    <mergeCell ref="B486:B487"/>
    <mergeCell ref="A452:A453"/>
    <mergeCell ref="B452:B453"/>
    <mergeCell ref="A454:A455"/>
    <mergeCell ref="B454:B455"/>
    <mergeCell ref="B446:B447"/>
    <mergeCell ref="A425:A426"/>
    <mergeCell ref="B425:B426"/>
    <mergeCell ref="A450:A451"/>
    <mergeCell ref="B466:B467"/>
    <mergeCell ref="A466:A467"/>
    <mergeCell ref="A510:A511"/>
    <mergeCell ref="A512:A513"/>
    <mergeCell ref="A147:A148"/>
    <mergeCell ref="B151:B152"/>
    <mergeCell ref="A90:A91"/>
    <mergeCell ref="A244:A245"/>
    <mergeCell ref="B240:B241"/>
    <mergeCell ref="A242:A243"/>
    <mergeCell ref="B242:B243"/>
    <mergeCell ref="B224:B225"/>
    <mergeCell ref="A226:A227"/>
    <mergeCell ref="A153:A154"/>
    <mergeCell ref="A155:A156"/>
    <mergeCell ref="A185:A186"/>
    <mergeCell ref="B185:B186"/>
    <mergeCell ref="A191:A192"/>
    <mergeCell ref="B191:B192"/>
    <mergeCell ref="A181:A182"/>
    <mergeCell ref="A218:A219"/>
    <mergeCell ref="B218:B219"/>
    <mergeCell ref="B187:B188"/>
    <mergeCell ref="B189:B190"/>
    <mergeCell ref="B198:B199"/>
    <mergeCell ref="A187:A188"/>
    <mergeCell ref="B404:B405"/>
    <mergeCell ref="B442:B443"/>
    <mergeCell ref="B324:B325"/>
    <mergeCell ref="B295:I295"/>
    <mergeCell ref="B316:B317"/>
    <mergeCell ref="A314:A315"/>
    <mergeCell ref="B318:B319"/>
    <mergeCell ref="A370:A371"/>
    <mergeCell ref="B352:B353"/>
    <mergeCell ref="A354:A355"/>
    <mergeCell ref="B364:B369"/>
    <mergeCell ref="A364:A369"/>
    <mergeCell ref="A374:A375"/>
    <mergeCell ref="B374:B375"/>
    <mergeCell ref="B298:B299"/>
    <mergeCell ref="B302:B303"/>
    <mergeCell ref="B326:B327"/>
    <mergeCell ref="B348:B349"/>
    <mergeCell ref="A316:A317"/>
    <mergeCell ref="B320:B321"/>
    <mergeCell ref="B310:B311"/>
    <mergeCell ref="A318:A319"/>
    <mergeCell ref="B322:B323"/>
    <mergeCell ref="A334:A335"/>
    <mergeCell ref="A240:A241"/>
    <mergeCell ref="A149:A150"/>
    <mergeCell ref="B153:B154"/>
    <mergeCell ref="B157:B158"/>
    <mergeCell ref="B159:B160"/>
    <mergeCell ref="A167:A168"/>
    <mergeCell ref="A161:A162"/>
    <mergeCell ref="B161:B162"/>
    <mergeCell ref="A163:A164"/>
    <mergeCell ref="B163:B164"/>
    <mergeCell ref="A165:A166"/>
    <mergeCell ref="B165:B166"/>
    <mergeCell ref="A183:A184"/>
    <mergeCell ref="B183:B184"/>
    <mergeCell ref="B194:C194"/>
    <mergeCell ref="A189:A190"/>
    <mergeCell ref="B288:B289"/>
    <mergeCell ref="A258:A259"/>
    <mergeCell ref="B258:B259"/>
    <mergeCell ref="B276:B277"/>
    <mergeCell ref="B492:B493"/>
    <mergeCell ref="A496:A497"/>
    <mergeCell ref="B496:B497"/>
    <mergeCell ref="A498:A499"/>
    <mergeCell ref="B502:B503"/>
    <mergeCell ref="A500:A501"/>
    <mergeCell ref="B504:B505"/>
    <mergeCell ref="A502:A503"/>
    <mergeCell ref="B506:B507"/>
    <mergeCell ref="B498:B499"/>
    <mergeCell ref="B500:B501"/>
    <mergeCell ref="A506:A507"/>
    <mergeCell ref="A504:A505"/>
    <mergeCell ref="B508:B509"/>
    <mergeCell ref="B494:B495"/>
    <mergeCell ref="A494:A495"/>
    <mergeCell ref="B167:B168"/>
    <mergeCell ref="B179:B180"/>
    <mergeCell ref="A179:A180"/>
    <mergeCell ref="B181:B182"/>
    <mergeCell ref="B214:B215"/>
    <mergeCell ref="B226:B227"/>
    <mergeCell ref="A216:A217"/>
    <mergeCell ref="B216:B217"/>
    <mergeCell ref="A196:A197"/>
    <mergeCell ref="A198:A199"/>
    <mergeCell ref="B200:B201"/>
    <mergeCell ref="A202:A203"/>
    <mergeCell ref="A169:A170"/>
    <mergeCell ref="B202:B203"/>
    <mergeCell ref="A206:A207"/>
    <mergeCell ref="B206:B207"/>
    <mergeCell ref="A208:A209"/>
    <mergeCell ref="B208:B209"/>
    <mergeCell ref="A204:A205"/>
    <mergeCell ref="B204:B205"/>
    <mergeCell ref="A246:A247"/>
    <mergeCell ref="B86:B87"/>
    <mergeCell ref="A141:A142"/>
    <mergeCell ref="B141:B142"/>
    <mergeCell ref="A135:A136"/>
    <mergeCell ref="B135:B136"/>
    <mergeCell ref="B123:B124"/>
    <mergeCell ref="A123:A124"/>
    <mergeCell ref="A108:A109"/>
    <mergeCell ref="B108:B109"/>
    <mergeCell ref="A110:A111"/>
    <mergeCell ref="B110:B111"/>
    <mergeCell ref="A112:A113"/>
    <mergeCell ref="B112:B113"/>
    <mergeCell ref="B93:I93"/>
    <mergeCell ref="B92:C92"/>
    <mergeCell ref="A96:A97"/>
    <mergeCell ref="B131:B132"/>
    <mergeCell ref="B121:C121"/>
    <mergeCell ref="B122:I122"/>
    <mergeCell ref="A114:A115"/>
    <mergeCell ref="B114:B115"/>
    <mergeCell ref="B120:C120"/>
    <mergeCell ref="B139:B140"/>
    <mergeCell ref="A102:A103"/>
    <mergeCell ref="A1:I2"/>
    <mergeCell ref="B195:I195"/>
    <mergeCell ref="A238:A239"/>
    <mergeCell ref="B238:B239"/>
    <mergeCell ref="A234:A235"/>
    <mergeCell ref="B234:B235"/>
    <mergeCell ref="A236:A237"/>
    <mergeCell ref="B236:B237"/>
    <mergeCell ref="B196:B197"/>
    <mergeCell ref="A228:A229"/>
    <mergeCell ref="B228:B229"/>
    <mergeCell ref="A230:A231"/>
    <mergeCell ref="B230:B231"/>
    <mergeCell ref="A232:A233"/>
    <mergeCell ref="B232:B233"/>
    <mergeCell ref="A222:A223"/>
    <mergeCell ref="B222:B223"/>
    <mergeCell ref="A224:A225"/>
    <mergeCell ref="A133:A134"/>
    <mergeCell ref="B133:B134"/>
    <mergeCell ref="A137:A138"/>
    <mergeCell ref="B137:B138"/>
    <mergeCell ref="A139:A140"/>
    <mergeCell ref="B62:C62"/>
    <mergeCell ref="B143:B144"/>
    <mergeCell ref="A145:A146"/>
    <mergeCell ref="A131:A132"/>
    <mergeCell ref="A143:A144"/>
    <mergeCell ref="B145:B146"/>
    <mergeCell ref="B125:B126"/>
    <mergeCell ref="A127:A128"/>
    <mergeCell ref="B127:B128"/>
    <mergeCell ref="A129:A130"/>
    <mergeCell ref="B129:B130"/>
    <mergeCell ref="A125:A126"/>
    <mergeCell ref="A118:A119"/>
    <mergeCell ref="A68:A69"/>
    <mergeCell ref="B68:B69"/>
    <mergeCell ref="A82:A83"/>
    <mergeCell ref="B82:B83"/>
    <mergeCell ref="A88:A89"/>
    <mergeCell ref="B88:B89"/>
    <mergeCell ref="A94:A95"/>
    <mergeCell ref="B94:B95"/>
    <mergeCell ref="A98:A99"/>
    <mergeCell ref="B98:B99"/>
    <mergeCell ref="B96:B97"/>
    <mergeCell ref="A100:A101"/>
    <mergeCell ref="B100:B101"/>
    <mergeCell ref="A104:A105"/>
    <mergeCell ref="B104:B105"/>
    <mergeCell ref="A106:A107"/>
    <mergeCell ref="A70:A71"/>
    <mergeCell ref="B70:B71"/>
    <mergeCell ref="A72:A73"/>
    <mergeCell ref="B90:B91"/>
    <mergeCell ref="B102:B103"/>
    <mergeCell ref="B118:B119"/>
    <mergeCell ref="B78:B79"/>
    <mergeCell ref="A49:A50"/>
    <mergeCell ref="B49:B50"/>
    <mergeCell ref="B39:B40"/>
    <mergeCell ref="A43:A44"/>
    <mergeCell ref="B43:B44"/>
    <mergeCell ref="B45:C45"/>
    <mergeCell ref="B46:I46"/>
    <mergeCell ref="B42:I42"/>
    <mergeCell ref="B41:C41"/>
    <mergeCell ref="A80:A81"/>
    <mergeCell ref="A51:A52"/>
    <mergeCell ref="B51:B52"/>
    <mergeCell ref="A53:A54"/>
    <mergeCell ref="B53:B54"/>
    <mergeCell ref="A55:A56"/>
    <mergeCell ref="B55:B56"/>
    <mergeCell ref="A57:A58"/>
    <mergeCell ref="A64:A65"/>
    <mergeCell ref="B64:B65"/>
    <mergeCell ref="A66:A67"/>
    <mergeCell ref="B63:I63"/>
    <mergeCell ref="A78:A79"/>
    <mergeCell ref="B57:B58"/>
    <mergeCell ref="A59:A60"/>
    <mergeCell ref="B59:B60"/>
    <mergeCell ref="B72:B73"/>
    <mergeCell ref="A74:A75"/>
    <mergeCell ref="B74:B75"/>
    <mergeCell ref="A76:A77"/>
    <mergeCell ref="B76:B77"/>
    <mergeCell ref="B61:C61"/>
    <mergeCell ref="B80:B8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9:A40"/>
    <mergeCell ref="A47:A48"/>
    <mergeCell ref="B47:B48"/>
    <mergeCell ref="B37:C37"/>
    <mergeCell ref="B38:I38"/>
    <mergeCell ref="A3:A4"/>
    <mergeCell ref="B3:B4"/>
    <mergeCell ref="D3:D4"/>
    <mergeCell ref="C3:C4"/>
    <mergeCell ref="B6:B7"/>
    <mergeCell ref="A6:A7"/>
    <mergeCell ref="A10:A11"/>
    <mergeCell ref="B10:B11"/>
    <mergeCell ref="B5:I5"/>
    <mergeCell ref="A8:A9"/>
    <mergeCell ref="B8:B9"/>
    <mergeCell ref="E3:F3"/>
    <mergeCell ref="G3:G4"/>
    <mergeCell ref="H3:I3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480:A481"/>
    <mergeCell ref="B480:B481"/>
    <mergeCell ref="A171:A172"/>
    <mergeCell ref="B171:B172"/>
    <mergeCell ref="A173:A174"/>
    <mergeCell ref="B173:B174"/>
    <mergeCell ref="A175:A176"/>
    <mergeCell ref="B175:B176"/>
    <mergeCell ref="A177:A178"/>
    <mergeCell ref="B177:B178"/>
    <mergeCell ref="B444:B445"/>
    <mergeCell ref="B308:B309"/>
    <mergeCell ref="A200:A201"/>
    <mergeCell ref="B244:B245"/>
    <mergeCell ref="A256:A257"/>
    <mergeCell ref="B256:B257"/>
    <mergeCell ref="A415:A416"/>
    <mergeCell ref="A523:C523"/>
    <mergeCell ref="B518:C518"/>
    <mergeCell ref="B477:I477"/>
    <mergeCell ref="B476:C476"/>
    <mergeCell ref="B431:I431"/>
    <mergeCell ref="A380:A381"/>
    <mergeCell ref="B380:B381"/>
    <mergeCell ref="A432:A433"/>
    <mergeCell ref="B432:B433"/>
    <mergeCell ref="A434:A435"/>
    <mergeCell ref="B434:B435"/>
    <mergeCell ref="A478:A479"/>
    <mergeCell ref="B478:B479"/>
    <mergeCell ref="A436:A437"/>
    <mergeCell ref="B436:B437"/>
    <mergeCell ref="A438:A439"/>
    <mergeCell ref="B438:B439"/>
    <mergeCell ref="A440:A441"/>
    <mergeCell ref="B440:B441"/>
    <mergeCell ref="A442:A443"/>
    <mergeCell ref="A458:A459"/>
    <mergeCell ref="B458:B459"/>
    <mergeCell ref="A460:A461"/>
    <mergeCell ref="B409:C409"/>
    <mergeCell ref="B246:B247"/>
    <mergeCell ref="A254:A255"/>
    <mergeCell ref="B254:B255"/>
    <mergeCell ref="B294:C294"/>
    <mergeCell ref="A268:A269"/>
    <mergeCell ref="B260:B261"/>
    <mergeCell ref="A276:A277"/>
    <mergeCell ref="B278:B279"/>
    <mergeCell ref="B280:B281"/>
    <mergeCell ref="B268:B269"/>
    <mergeCell ref="A282:A283"/>
    <mergeCell ref="A264:A265"/>
    <mergeCell ref="A266:A267"/>
    <mergeCell ref="B266:B267"/>
    <mergeCell ref="A260:A261"/>
    <mergeCell ref="A262:A263"/>
    <mergeCell ref="B262:B263"/>
    <mergeCell ref="A248:A249"/>
    <mergeCell ref="B248:B249"/>
    <mergeCell ref="A250:A251"/>
    <mergeCell ref="B250:B251"/>
    <mergeCell ref="A252:A253"/>
    <mergeCell ref="B252:B253"/>
    <mergeCell ref="A296:A297"/>
    <mergeCell ref="B296:B297"/>
    <mergeCell ref="B270:B271"/>
    <mergeCell ref="A274:A275"/>
    <mergeCell ref="A278:A279"/>
    <mergeCell ref="A292:A293"/>
    <mergeCell ref="B264:B265"/>
    <mergeCell ref="B282:B283"/>
    <mergeCell ref="A284:A285"/>
    <mergeCell ref="A290:A291"/>
    <mergeCell ref="B292:B293"/>
    <mergeCell ref="B284:B285"/>
    <mergeCell ref="A270:A271"/>
    <mergeCell ref="B272:B273"/>
    <mergeCell ref="A272:A273"/>
    <mergeCell ref="B274:B275"/>
    <mergeCell ref="B286:B287"/>
    <mergeCell ref="A286:A287"/>
    <mergeCell ref="B346:C346"/>
    <mergeCell ref="B344:C344"/>
    <mergeCell ref="B290:B291"/>
    <mergeCell ref="A280:A281"/>
    <mergeCell ref="A302:A303"/>
    <mergeCell ref="B306:B307"/>
    <mergeCell ref="A304:A305"/>
    <mergeCell ref="A306:A307"/>
    <mergeCell ref="A312:A313"/>
    <mergeCell ref="A308:A309"/>
    <mergeCell ref="B312:B313"/>
    <mergeCell ref="A310:A311"/>
    <mergeCell ref="B314:B315"/>
    <mergeCell ref="A288:A289"/>
    <mergeCell ref="A326:A327"/>
    <mergeCell ref="B332:B333"/>
    <mergeCell ref="B345:C345"/>
    <mergeCell ref="A328:A329"/>
    <mergeCell ref="B334:B335"/>
    <mergeCell ref="A322:A323"/>
    <mergeCell ref="B328:B329"/>
    <mergeCell ref="A324:A325"/>
    <mergeCell ref="B330:B331"/>
    <mergeCell ref="B304:B305"/>
    <mergeCell ref="B354:B355"/>
    <mergeCell ref="A350:A351"/>
    <mergeCell ref="B398:B399"/>
    <mergeCell ref="A400:A401"/>
    <mergeCell ref="B400:B401"/>
    <mergeCell ref="B396:B397"/>
    <mergeCell ref="A402:A403"/>
    <mergeCell ref="A448:A449"/>
    <mergeCell ref="B448:B449"/>
    <mergeCell ref="B350:B351"/>
    <mergeCell ref="B429:C429"/>
    <mergeCell ref="A413:A414"/>
    <mergeCell ref="B413:B414"/>
    <mergeCell ref="B411:B412"/>
    <mergeCell ref="B410:I410"/>
    <mergeCell ref="A404:A405"/>
    <mergeCell ref="A378:A379"/>
    <mergeCell ref="B378:B379"/>
    <mergeCell ref="A382:A383"/>
    <mergeCell ref="B382:B383"/>
    <mergeCell ref="A384:A385"/>
    <mergeCell ref="B384:B385"/>
    <mergeCell ref="A386:A387"/>
    <mergeCell ref="B386:B387"/>
    <mergeCell ref="A468:A469"/>
    <mergeCell ref="B468:B469"/>
    <mergeCell ref="A470:A471"/>
    <mergeCell ref="B470:B471"/>
    <mergeCell ref="A472:A473"/>
    <mergeCell ref="B472:B473"/>
    <mergeCell ref="A464:A465"/>
    <mergeCell ref="B464:B465"/>
    <mergeCell ref="B34:B35"/>
    <mergeCell ref="A34:A35"/>
    <mergeCell ref="B66:B67"/>
    <mergeCell ref="A406:A407"/>
    <mergeCell ref="B406:B407"/>
    <mergeCell ref="B402:B403"/>
    <mergeCell ref="A390:A391"/>
    <mergeCell ref="B390:B391"/>
    <mergeCell ref="A392:A393"/>
    <mergeCell ref="B392:B393"/>
    <mergeCell ref="A336:A337"/>
    <mergeCell ref="B342:B343"/>
    <mergeCell ref="A348:A349"/>
    <mergeCell ref="B370:B371"/>
    <mergeCell ref="A352:A353"/>
    <mergeCell ref="B388:B389"/>
    <mergeCell ref="A514:A515"/>
    <mergeCell ref="A516:A517"/>
    <mergeCell ref="A372:A373"/>
    <mergeCell ref="B372:B373"/>
    <mergeCell ref="A116:A117"/>
    <mergeCell ref="B116:B117"/>
    <mergeCell ref="B427:B428"/>
    <mergeCell ref="A411:A412"/>
    <mergeCell ref="B430:C430"/>
    <mergeCell ref="A427:A428"/>
    <mergeCell ref="B460:B461"/>
    <mergeCell ref="A462:A463"/>
    <mergeCell ref="B462:B463"/>
    <mergeCell ref="B450:B451"/>
    <mergeCell ref="A388:A389"/>
    <mergeCell ref="A421:A422"/>
    <mergeCell ref="A398:A399"/>
    <mergeCell ref="A394:A395"/>
    <mergeCell ref="B394:B395"/>
    <mergeCell ref="B408:C408"/>
    <mergeCell ref="A456:A457"/>
    <mergeCell ref="B456:B457"/>
    <mergeCell ref="A474:A475"/>
    <mergeCell ref="B474:B475"/>
  </mergeCells>
  <pageMargins left="0.31496062992125984" right="0.31496062992125984" top="0.39370078740157483" bottom="0.39370078740157483" header="0.47244094488188981" footer="0.31496062992125984"/>
  <pageSetup paperSize="9" scale="45" fitToHeight="0" orientation="portrait" r:id="rId1"/>
  <rowBreaks count="13" manualBreakCount="13">
    <brk id="37" max="8" man="1"/>
    <brk id="73" max="8" man="1"/>
    <brk id="97" max="8" man="1"/>
    <brk id="124" max="8" man="1"/>
    <brk id="188" max="8" man="1"/>
    <brk id="227" max="8" man="1"/>
    <brk id="265" max="8" man="1"/>
    <brk id="335" max="8" man="1"/>
    <brk id="371" max="8" man="1"/>
    <brk id="403" max="8" man="1"/>
    <brk id="435" max="8" man="1"/>
    <brk id="465" max="8" man="1"/>
    <brk id="50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2023-05-04T11:34:50Z</dcterms:modified>
</cp:coreProperties>
</file>