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55" yWindow="270" windowWidth="17400" windowHeight="12525"/>
  </bookViews>
  <sheets>
    <sheet name="1 квартал 2023 года" sheetId="1" r:id="rId1"/>
  </sheets>
  <definedNames>
    <definedName name="_xlnm._FilterDatabase" localSheetId="0" hidden="1">'1 квартал 2023 года'!$B$5:$H$108</definedName>
    <definedName name="Z_2505F84B_EDD5_43D7_8CE7_AFF925DFBFF7_.wvu.Cols" localSheetId="0" hidden="1">'1 квартал 2023 года'!#REF!</definedName>
    <definedName name="Z_2505F84B_EDD5_43D7_8CE7_AFF925DFBFF7_.wvu.PrintArea" localSheetId="0" hidden="1">'1 квартал 2023 года'!$B$1:$H$108</definedName>
    <definedName name="Z_2505F84B_EDD5_43D7_8CE7_AFF925DFBFF7_.wvu.PrintTitles" localSheetId="0" hidden="1">'1 квартал 2023 года'!$B:$B,'1 квартал 2023 года'!$3:$5</definedName>
    <definedName name="Z_2505F84B_EDD5_43D7_8CE7_AFF925DFBFF7_.wvu.Rows" localSheetId="0" hidden="1">'1 квартал 2023 года'!#REF!,'1 квартал 2023 года'!$5:$5,'1 квартал 2023 года'!#REF!,'1 квартал 2023 года'!#REF!,'1 квартал 2023 года'!#REF!,'1 квартал 2023 года'!#REF!</definedName>
    <definedName name="Z_9D015A7B_71BF_4A38_92C8_CCD8973F5CA0_.wvu.Cols" localSheetId="0" hidden="1">'1 квартал 2023 года'!#REF!,'1 квартал 2023 года'!#REF!</definedName>
    <definedName name="Z_9D015A7B_71BF_4A38_92C8_CCD8973F5CA0_.wvu.FilterData" localSheetId="0" hidden="1">'1 квартал 2023 года'!$B$5:$H$108</definedName>
    <definedName name="Z_9D015A7B_71BF_4A38_92C8_CCD8973F5CA0_.wvu.PrintArea" localSheetId="0" hidden="1">'1 квартал 2023 года'!#REF!</definedName>
    <definedName name="Z_9D015A7B_71BF_4A38_92C8_CCD8973F5CA0_.wvu.PrintTitles" localSheetId="0" hidden="1">'1 квартал 2023 года'!$B:$B,'1 квартал 2023 года'!$3:$5</definedName>
    <definedName name="Z_9D015A7B_71BF_4A38_92C8_CCD8973F5CA0_.wvu.Rows" localSheetId="0" hidden="1">'1 квартал 2023 года'!#REF!</definedName>
    <definedName name="_xlnm.Print_Titles" localSheetId="0">'1 квартал 2023 года'!$B:$B,'1 квартал 2023 года'!$3:$4</definedName>
    <definedName name="_xlnm.Print_Area" localSheetId="0">'1 квартал 2023 года'!$A$1:$H$128</definedName>
  </definedNames>
  <calcPr calcId="145621"/>
</workbook>
</file>

<file path=xl/calcChain.xml><?xml version="1.0" encoding="utf-8"?>
<calcChain xmlns="http://schemas.openxmlformats.org/spreadsheetml/2006/main">
  <c r="F46" i="1" l="1"/>
  <c r="F38" i="1"/>
  <c r="F11" i="1"/>
  <c r="H125" i="1"/>
  <c r="G100" i="1"/>
  <c r="D100" i="1"/>
  <c r="E100" i="1"/>
  <c r="C100" i="1"/>
  <c r="G79" i="1"/>
  <c r="D79" i="1"/>
  <c r="E79" i="1"/>
  <c r="C79" i="1"/>
  <c r="C85" i="1"/>
  <c r="H118" i="1" l="1"/>
  <c r="H119" i="1"/>
  <c r="H102" i="1"/>
  <c r="H97" i="1"/>
  <c r="H101" i="1"/>
  <c r="H89" i="1"/>
  <c r="H82" i="1"/>
  <c r="H70" i="1"/>
  <c r="H71" i="1"/>
  <c r="H73" i="1"/>
  <c r="H74" i="1"/>
  <c r="H52" i="1"/>
  <c r="H55" i="1"/>
  <c r="H36" i="1"/>
  <c r="H37" i="1"/>
  <c r="H31" i="1"/>
  <c r="H33" i="1"/>
  <c r="H17" i="1"/>
  <c r="H18" i="1"/>
  <c r="H19" i="1"/>
  <c r="H20" i="1"/>
  <c r="H21" i="1"/>
  <c r="H22" i="1"/>
  <c r="H23" i="1"/>
  <c r="H24" i="1"/>
  <c r="H25" i="1"/>
  <c r="H26" i="1"/>
  <c r="H8" i="1"/>
  <c r="H9" i="1"/>
  <c r="H10" i="1"/>
  <c r="F125" i="1" l="1"/>
  <c r="H111" i="1" l="1"/>
  <c r="H110" i="1"/>
  <c r="H108" i="1"/>
  <c r="H98" i="1"/>
  <c r="H95" i="1"/>
  <c r="H67" i="1"/>
  <c r="H66" i="1"/>
  <c r="H65" i="1"/>
  <c r="H62" i="1"/>
  <c r="H50" i="1"/>
  <c r="H45" i="1"/>
  <c r="H44" i="1"/>
  <c r="H43" i="1"/>
  <c r="H42" i="1"/>
  <c r="H41" i="1"/>
  <c r="H39" i="1"/>
  <c r="H30" i="1"/>
  <c r="H16" i="1"/>
  <c r="H7" i="1"/>
  <c r="F123" i="1" l="1"/>
  <c r="F122" i="1"/>
  <c r="F121" i="1"/>
  <c r="F119" i="1"/>
  <c r="F118" i="1"/>
  <c r="F116" i="1"/>
  <c r="F115" i="1"/>
  <c r="F113" i="1"/>
  <c r="F111" i="1"/>
  <c r="F110" i="1"/>
  <c r="F109" i="1"/>
  <c r="F108" i="1"/>
  <c r="F107" i="1"/>
  <c r="F105" i="1"/>
  <c r="F104" i="1"/>
  <c r="F103" i="1"/>
  <c r="F102" i="1"/>
  <c r="F101" i="1"/>
  <c r="F99" i="1"/>
  <c r="F98" i="1"/>
  <c r="F97" i="1"/>
  <c r="F95" i="1"/>
  <c r="F94" i="1"/>
  <c r="F92" i="1"/>
  <c r="F91" i="1"/>
  <c r="F90" i="1"/>
  <c r="F89" i="1"/>
  <c r="F87" i="1"/>
  <c r="F86" i="1"/>
  <c r="F83" i="1"/>
  <c r="F82" i="1"/>
  <c r="F81" i="1"/>
  <c r="F80" i="1"/>
  <c r="F78" i="1"/>
  <c r="F76" i="1"/>
  <c r="F75" i="1"/>
  <c r="F74" i="1"/>
  <c r="F73" i="1"/>
  <c r="F72" i="1"/>
  <c r="F71" i="1"/>
  <c r="F70" i="1"/>
  <c r="F69" i="1"/>
  <c r="F67" i="1"/>
  <c r="F66" i="1"/>
  <c r="F65" i="1"/>
  <c r="F63" i="1"/>
  <c r="F62" i="1"/>
  <c r="F59" i="1"/>
  <c r="F56" i="1"/>
  <c r="F55" i="1"/>
  <c r="F54" i="1"/>
  <c r="F53" i="1"/>
  <c r="F52" i="1"/>
  <c r="F51" i="1"/>
  <c r="F50" i="1"/>
  <c r="F48" i="1"/>
  <c r="F45" i="1"/>
  <c r="F44" i="1"/>
  <c r="F43" i="1"/>
  <c r="F42" i="1"/>
  <c r="F41" i="1"/>
  <c r="F39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0" i="1"/>
  <c r="F9" i="1"/>
  <c r="F8" i="1"/>
  <c r="F7" i="1"/>
  <c r="E49" i="1"/>
  <c r="D49" i="1"/>
  <c r="F100" i="1" l="1"/>
  <c r="H100" i="1"/>
  <c r="F49" i="1"/>
  <c r="E114" i="1"/>
  <c r="D114" i="1"/>
  <c r="E117" i="1"/>
  <c r="H117" i="1" s="1"/>
  <c r="D117" i="1"/>
  <c r="E120" i="1"/>
  <c r="D120" i="1"/>
  <c r="C120" i="1"/>
  <c r="C117" i="1"/>
  <c r="C114" i="1"/>
  <c r="E106" i="1"/>
  <c r="D106" i="1"/>
  <c r="E112" i="1"/>
  <c r="D112" i="1"/>
  <c r="C112" i="1"/>
  <c r="C106" i="1"/>
  <c r="E96" i="1"/>
  <c r="D96" i="1"/>
  <c r="C96" i="1"/>
  <c r="E93" i="1"/>
  <c r="D93" i="1"/>
  <c r="E88" i="1"/>
  <c r="D88" i="1"/>
  <c r="C93" i="1"/>
  <c r="C88" i="1"/>
  <c r="E85" i="1"/>
  <c r="D85" i="1"/>
  <c r="E68" i="1"/>
  <c r="D68" i="1"/>
  <c r="C68" i="1"/>
  <c r="E64" i="1"/>
  <c r="D64" i="1"/>
  <c r="C64" i="1"/>
  <c r="E58" i="1"/>
  <c r="D58" i="1"/>
  <c r="C58" i="1"/>
  <c r="C49" i="1"/>
  <c r="D6" i="1"/>
  <c r="D15" i="1"/>
  <c r="D29" i="1"/>
  <c r="D34" i="1"/>
  <c r="D40" i="1"/>
  <c r="E40" i="1"/>
  <c r="C40" i="1"/>
  <c r="E34" i="1"/>
  <c r="F85" i="1" l="1"/>
  <c r="F79" i="1"/>
  <c r="D124" i="1"/>
  <c r="D126" i="1" s="1"/>
  <c r="F120" i="1"/>
  <c r="F93" i="1"/>
  <c r="F112" i="1"/>
  <c r="F64" i="1"/>
  <c r="F117" i="1"/>
  <c r="F106" i="1"/>
  <c r="F34" i="1"/>
  <c r="F96" i="1"/>
  <c r="F114" i="1"/>
  <c r="F68" i="1"/>
  <c r="F40" i="1"/>
  <c r="F58" i="1"/>
  <c r="F88" i="1"/>
  <c r="C34" i="1"/>
  <c r="E29" i="1"/>
  <c r="C29" i="1"/>
  <c r="E15" i="1"/>
  <c r="C15" i="1"/>
  <c r="C6" i="1"/>
  <c r="E6" i="1"/>
  <c r="E124" i="1" l="1"/>
  <c r="C124" i="1"/>
  <c r="F29" i="1"/>
  <c r="F6" i="1"/>
  <c r="F15" i="1"/>
  <c r="G120" i="1"/>
  <c r="G117" i="1"/>
  <c r="G106" i="1"/>
  <c r="H106" i="1" s="1"/>
  <c r="G96" i="1"/>
  <c r="G93" i="1"/>
  <c r="H93" i="1" s="1"/>
  <c r="G88" i="1"/>
  <c r="G85" i="1"/>
  <c r="G68" i="1"/>
  <c r="G64" i="1"/>
  <c r="H64" i="1" s="1"/>
  <c r="G58" i="1"/>
  <c r="G49" i="1"/>
  <c r="H49" i="1" s="1"/>
  <c r="G40" i="1"/>
  <c r="H40" i="1" s="1"/>
  <c r="G34" i="1"/>
  <c r="H34" i="1" s="1"/>
  <c r="G29" i="1"/>
  <c r="H29" i="1" s="1"/>
  <c r="G15" i="1"/>
  <c r="H15" i="1" s="1"/>
  <c r="G6" i="1"/>
  <c r="G124" i="1" l="1"/>
  <c r="G126" i="1" s="1"/>
  <c r="E126" i="1"/>
  <c r="F124" i="1"/>
  <c r="H6" i="1"/>
  <c r="H124" i="1" l="1"/>
  <c r="H126" i="1"/>
  <c r="F126" i="1"/>
</calcChain>
</file>

<file path=xl/sharedStrings.xml><?xml version="1.0" encoding="utf-8"?>
<sst xmlns="http://schemas.openxmlformats.org/spreadsheetml/2006/main" count="278" uniqueCount="271">
  <si>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</si>
  <si>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</si>
  <si>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</si>
  <si>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</si>
  <si>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</si>
  <si>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</si>
  <si>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</si>
  <si>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</si>
  <si>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</si>
  <si>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</si>
  <si>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</si>
  <si>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</si>
  <si>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</si>
  <si>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</si>
  <si>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</si>
  <si>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</si>
  <si>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</si>
  <si>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</si>
  <si>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</si>
  <si>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</si>
  <si>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</si>
  <si>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</si>
  <si>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</si>
  <si>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</si>
  <si>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</si>
  <si>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</si>
  <si>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</si>
  <si>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</si>
  <si>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</si>
  <si>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</si>
  <si>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</si>
  <si>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</si>
  <si>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</si>
  <si>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</si>
  <si>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</si>
  <si>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</si>
  <si>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</si>
  <si>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</si>
  <si>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</si>
  <si>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</si>
  <si>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</si>
  <si>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</si>
  <si>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</si>
  <si>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</si>
  <si>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</si>
  <si>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</si>
  <si>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</si>
  <si>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</si>
  <si>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</si>
  <si>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</si>
  <si>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</si>
  <si>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</si>
  <si>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</si>
  <si>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</si>
  <si>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</si>
  <si>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</si>
  <si>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</si>
  <si>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</si>
  <si>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</si>
  <si>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</si>
  <si>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</si>
  <si>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</si>
  <si>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</si>
  <si>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</si>
  <si>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</si>
  <si>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</si>
  <si>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</si>
  <si>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</si>
  <si>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</si>
  <si>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</si>
  <si>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</si>
  <si>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</si>
  <si>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</si>
  <si>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</si>
  <si>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</si>
  <si>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</si>
  <si>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</si>
  <si>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</si>
  <si>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</si>
  <si>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</si>
  <si>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</si>
  <si>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</si>
  <si>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</si>
  <si>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</si>
  <si>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</si>
  <si>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</si>
  <si>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</si>
  <si>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</si>
  <si>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</si>
  <si>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</si>
  <si>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</si>
  <si>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</si>
  <si>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</si>
  <si>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</si>
  <si>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</si>
  <si>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</si>
  <si>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</si>
  <si>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</si>
  <si>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</si>
  <si>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</si>
  <si>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</si>
  <si>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</si>
  <si>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</si>
  <si>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</si>
  <si>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</si>
  <si>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</si>
  <si>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</si>
  <si>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</si>
  <si>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</si>
  <si>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</si>
  <si>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</si>
  <si>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</si>
  <si>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</si>
  <si>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</si>
  <si>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</si>
  <si>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</si>
  <si>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</si>
  <si>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</si>
  <si>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</si>
  <si>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</si>
  <si>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</si>
  <si>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</si>
  <si>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</si>
  <si>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</si>
  <si>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</si>
  <si>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</si>
  <si>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</si>
  <si>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</si>
  <si>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</si>
  <si>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</si>
  <si>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</si>
  <si>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</si>
  <si>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</si>
  <si>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</si>
  <si>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</si>
  <si>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</si>
  <si>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</si>
  <si>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</si>
  <si>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</si>
  <si>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</si>
  <si>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</si>
  <si>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</si>
  <si>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</si>
  <si>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</si>
  <si>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</si>
  <si>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</si>
  <si>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</si>
  <si>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</si>
  <si>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</si>
  <si>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</si>
  <si>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</si>
  <si>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</si>
  <si>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</si>
  <si>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</si>
  <si>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</si>
  <si>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</si>
  <si>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</si>
  <si>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</si>
  <si>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</si>
  <si>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</si>
  <si>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</si>
  <si>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</si>
  <si>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</si>
  <si>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</si>
  <si>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</si>
  <si>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</si>
  <si>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</si>
  <si>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</si>
  <si>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</si>
  <si>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</si>
  <si>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</si>
  <si>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</si>
  <si>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</si>
  <si>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</si>
  <si>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</si>
  <si>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</si>
  <si>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</si>
  <si>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</si>
  <si>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</si>
  <si>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</si>
  <si>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</si>
  <si>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</si>
  <si>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</si>
  <si>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</si>
  <si>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</si>
  <si>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</si>
  <si>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</si>
  <si>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</si>
  <si>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</si>
  <si>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</si>
  <si>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</si>
  <si>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</si>
  <si>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</si>
  <si>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</si>
  <si>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</si>
  <si>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</si>
  <si>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</si>
  <si>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</si>
  <si>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</si>
  <si>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</si>
  <si>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</si>
  <si>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</si>
  <si>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</si>
  <si>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</si>
  <si>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</si>
  <si>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</si>
  <si>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</si>
  <si>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</si>
  <si>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</si>
  <si>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</si>
  <si>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</si>
  <si>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</si>
  <si>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</si>
  <si>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</si>
  <si>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</si>
  <si>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</si>
  <si>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</si>
  <si>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</si>
  <si>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</si>
  <si>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</si>
  <si>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</si>
  <si>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</si>
  <si>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</si>
  <si>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</si>
  <si>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</si>
  <si>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на 1 апреля 2022 года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</si>
  <si>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</si>
  <si>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</si>
  <si>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</si>
  <si>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</si>
  <si>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</si>
  <si>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</si>
  <si>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65 5 00 00000</t>
  </si>
  <si>
    <t>Подпрограмма «Профилактика безнадзорности и правонарушений среди несовершеннолетних»</t>
  </si>
  <si>
    <t>в 2 раза</t>
  </si>
  <si>
    <t>в 1,5 раза</t>
  </si>
  <si>
    <t>в 2,4 раза</t>
  </si>
  <si>
    <t>*  в соответствии с Законом Саратовской области «Об областном бюджете на 2023 год и на плановый период 2024 и 2025 годов» в редакции от 30.03.2023 года</t>
  </si>
  <si>
    <t>на 1 апреля 2023 года</t>
  </si>
  <si>
    <t>в 2,5 раза</t>
  </si>
  <si>
    <t>в 1,4 раза</t>
  </si>
  <si>
    <t>в 1,8 раза</t>
  </si>
  <si>
    <t>в 10,1 раза</t>
  </si>
  <si>
    <t>в 8 раз</t>
  </si>
  <si>
    <t>в 4,8 раза</t>
  </si>
  <si>
    <t>в 6,4 раза</t>
  </si>
  <si>
    <t>в 5 раз</t>
  </si>
  <si>
    <t>в 4,7 раза</t>
  </si>
  <si>
    <t>в 6,7 раза</t>
  </si>
  <si>
    <t>в 5,9 раза</t>
  </si>
  <si>
    <t>в 38,3 раза</t>
  </si>
  <si>
    <t>5Ж 6 00 00000</t>
  </si>
  <si>
    <t>Подпрограмма «Развитие зарядной инфраструктуры для быстрой зарядки электрического автомобильного транспорта»</t>
  </si>
  <si>
    <t>в 5,8 раза</t>
  </si>
  <si>
    <t>в 14,8 раза</t>
  </si>
  <si>
    <t>в 8,1 раза</t>
  </si>
  <si>
    <t>в 4,3 раза</t>
  </si>
  <si>
    <t>в 62,7 раза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</si>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</sst>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5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color rgb="FFFF000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7" fillId="0" borderId="2" xfId="1" applyFont="1" applyFill="1" applyBorder="1" applyAlignment="1">
      <alignment horizontal="center"/>
    </xf>
    <xf numFmtId="166" fontId="7" fillId="3" borderId="2" xfId="1" applyNumberFormat="1" applyFont="1" applyFill="1" applyBorder="1" applyAlignment="1" applyProtection="1">
      <alignment horizontal="center" vertical="center"/>
      <protection hidden="1"/>
    </xf>
    <xf numFmtId="164" fontId="7" fillId="3" borderId="2" xfId="1" applyNumberFormat="1" applyFont="1" applyFill="1" applyBorder="1" applyAlignment="1">
      <alignment horizontal="right"/>
    </xf>
    <xf numFmtId="0" fontId="11" fillId="0" borderId="0" xfId="1" applyFont="1" applyFill="1"/>
    <xf numFmtId="166" fontId="8" fillId="4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left" vertical="center" wrapText="1"/>
      <protection hidden="1"/>
    </xf>
    <xf numFmtId="165" fontId="8" fillId="0" borderId="2" xfId="1" applyNumberFormat="1" applyFont="1" applyFill="1" applyBorder="1" applyAlignment="1">
      <alignment horizontal="right"/>
    </xf>
    <xf numFmtId="0" fontId="12" fillId="0" borderId="0" xfId="1" applyFont="1" applyFill="1"/>
    <xf numFmtId="0" fontId="11" fillId="5" borderId="0" xfId="1" applyFont="1" applyFill="1"/>
    <xf numFmtId="166" fontId="7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7" fillId="3" borderId="2" xfId="1" applyNumberFormat="1" applyFont="1" applyFill="1" applyBorder="1" applyAlignment="1" applyProtection="1">
      <alignment vertical="center" wrapText="1"/>
      <protection hidden="1"/>
    </xf>
    <xf numFmtId="165" fontId="7" fillId="3" borderId="2" xfId="1" applyNumberFormat="1" applyFont="1" applyFill="1" applyBorder="1" applyAlignment="1">
      <alignment horizontal="right"/>
    </xf>
    <xf numFmtId="0" fontId="13" fillId="0" borderId="0" xfId="1" applyFont="1" applyFill="1"/>
    <xf numFmtId="0" fontId="7" fillId="3" borderId="2" xfId="1" applyNumberFormat="1" applyFont="1" applyFill="1" applyBorder="1" applyAlignment="1" applyProtection="1">
      <alignment vertical="center" wrapText="1"/>
      <protection hidden="1"/>
    </xf>
    <xf numFmtId="164" fontId="8" fillId="4" borderId="2" xfId="1" applyNumberFormat="1" applyFont="1" applyFill="1" applyBorder="1" applyAlignment="1" applyProtection="1">
      <alignment horizontal="right"/>
      <protection hidden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164" fontId="7" fillId="0" borderId="2" xfId="1" applyNumberFormat="1" applyFont="1" applyFill="1" applyBorder="1" applyAlignment="1">
      <alignment horizontal="right"/>
    </xf>
    <xf numFmtId="0" fontId="13" fillId="0" borderId="2" xfId="1" applyFont="1" applyFill="1" applyBorder="1" applyAlignment="1">
      <alignment vertical="center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3" fillId="0" borderId="2" xfId="1" applyFont="1" applyFill="1" applyBorder="1"/>
    <xf numFmtId="164" fontId="7" fillId="0" borderId="2" xfId="1" applyNumberFormat="1" applyFont="1" applyFill="1" applyBorder="1"/>
    <xf numFmtId="0" fontId="8" fillId="0" borderId="0" xfId="1" applyFont="1" applyFill="1"/>
    <xf numFmtId="164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7" fillId="0" borderId="0" xfId="1" applyNumberFormat="1" applyFont="1" applyFill="1"/>
    <xf numFmtId="164" fontId="7" fillId="0" borderId="0" xfId="1" applyNumberFormat="1" applyFont="1" applyFill="1" applyAlignment="1">
      <alignment horizontal="right"/>
    </xf>
    <xf numFmtId="0" fontId="14" fillId="0" borderId="0" xfId="0" applyFont="1" applyProtection="1">
      <protection locked="0"/>
    </xf>
    <xf numFmtId="164" fontId="8" fillId="4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>
      <alignment horizontal="right"/>
    </xf>
    <xf numFmtId="165" fontId="8" fillId="4" borderId="2" xfId="1" applyNumberFormat="1" applyFont="1" applyFill="1" applyBorder="1" applyAlignment="1">
      <alignment horizontal="right"/>
    </xf>
    <xf numFmtId="165" fontId="7" fillId="4" borderId="2" xfId="1" applyNumberFormat="1" applyFont="1" applyFill="1" applyBorder="1" applyAlignment="1">
      <alignment horizontal="right"/>
    </xf>
    <xf numFmtId="165" fontId="7" fillId="0" borderId="2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M13" sqref="M13"/>
    </sheetView>
  </sheetViews>
  <sheetFormatPr defaultRowHeight="15.75" x14ac:dyDescent="0.25"/>
  <cols>
    <col min="1" max="1" width="16" style="2" customWidth="1"/>
    <col min="2" max="2" width="78.5" style="33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35" customWidth="1"/>
    <col min="8" max="8" width="19.125" style="2" customWidth="1"/>
    <col min="9" max="16384" width="9" style="2"/>
  </cols>
  <sheetData>
    <row r="1" spans="1:17" s="1" customFormat="1" ht="20.25" x14ac:dyDescent="0.3">
      <c r="A1" s="46" t="s">
        <v>0</v>
      </c>
      <c r="B1" s="47"/>
      <c r="C1" s="47"/>
      <c r="D1" s="47"/>
      <c r="E1" s="47"/>
      <c r="F1" s="47"/>
      <c r="G1" s="47"/>
      <c r="H1" s="47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48" t="s">
        <v>2</v>
      </c>
      <c r="B3" s="50" t="s">
        <v>3</v>
      </c>
      <c r="C3" s="51" t="s">
        <v>238</v>
      </c>
      <c r="D3" s="51"/>
      <c r="E3" s="51"/>
      <c r="F3" s="51"/>
      <c r="G3" s="7" t="s">
        <v>225</v>
      </c>
      <c r="H3" s="51" t="s">
        <v>4</v>
      </c>
    </row>
    <row r="4" spans="1:17" s="8" customFormat="1" ht="74.25" customHeight="1" x14ac:dyDescent="0.25">
      <c r="A4" s="49"/>
      <c r="B4" s="50"/>
      <c r="C4" s="9" t="s">
        <v>5</v>
      </c>
      <c r="D4" s="9" t="s">
        <v>6</v>
      </c>
      <c r="E4" s="9" t="s">
        <v>7</v>
      </c>
      <c r="F4" s="9" t="s">
        <v>8</v>
      </c>
      <c r="G4" s="7" t="s">
        <v>7</v>
      </c>
      <c r="H4" s="51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4" customFormat="1" ht="45" customHeight="1" x14ac:dyDescent="0.25">
      <c r="A6" s="12" t="s">
        <v>9</v>
      </c>
      <c r="B6" s="21" t="s">
        <v>258</v>
      </c>
      <c r="C6" s="13">
        <f>SUM(C7:C14)</f>
        <v>23566860.799999997</v>
      </c>
      <c r="D6" s="13">
        <f>SUM(D7:D14)</f>
        <v>23774569.500000004</v>
      </c>
      <c r="E6" s="13">
        <f>SUM(E7:E14)</f>
        <v>6705576.7000000002</v>
      </c>
      <c r="F6" s="22">
        <f>E6/D6*100</f>
        <v>28.204829113730113</v>
      </c>
      <c r="G6" s="13">
        <f>SUM(G7:G14)</f>
        <v>6556274.0999999996</v>
      </c>
      <c r="H6" s="22">
        <f>E6/G6*100</f>
        <v>102.27724768249089</v>
      </c>
    </row>
    <row r="7" spans="1:17" s="18" customFormat="1" ht="24.75" customHeight="1" x14ac:dyDescent="0.25">
      <c r="A7" s="15" t="s">
        <v>10</v>
      </c>
      <c r="B7" s="16" t="s">
        <v>11</v>
      </c>
      <c r="C7" s="17">
        <v>15923244.199999999</v>
      </c>
      <c r="D7" s="17">
        <v>15618468.300000001</v>
      </c>
      <c r="E7" s="17">
        <v>4830782.3</v>
      </c>
      <c r="F7" s="17">
        <f>E7/D7*100</f>
        <v>30.929936324165663</v>
      </c>
      <c r="G7" s="17">
        <v>4862395.7</v>
      </c>
      <c r="H7" s="41">
        <f>E7/G7*100</f>
        <v>99.349839010428525</v>
      </c>
    </row>
    <row r="8" spans="1:17" s="18" customFormat="1" ht="25.5" customHeight="1" x14ac:dyDescent="0.25">
      <c r="A8" s="15" t="s">
        <v>12</v>
      </c>
      <c r="B8" s="16" t="s">
        <v>13</v>
      </c>
      <c r="C8" s="17">
        <v>6863051.0999999996</v>
      </c>
      <c r="D8" s="17">
        <v>7361541.5</v>
      </c>
      <c r="E8" s="17">
        <v>1841729.1</v>
      </c>
      <c r="F8" s="17">
        <f t="shared" ref="F8:F11" si="0">E8/D8*100</f>
        <v>25.018253310125331</v>
      </c>
      <c r="G8" s="17">
        <v>1648585.9</v>
      </c>
      <c r="H8" s="41">
        <f t="shared" ref="H8:H10" si="1">E8/G8*100</f>
        <v>111.71568918550136</v>
      </c>
    </row>
    <row r="9" spans="1:17" s="18" customFormat="1" ht="27.75" customHeight="1" x14ac:dyDescent="0.25">
      <c r="A9" s="15" t="s">
        <v>14</v>
      </c>
      <c r="B9" s="16" t="s">
        <v>15</v>
      </c>
      <c r="C9" s="17">
        <v>555343</v>
      </c>
      <c r="D9" s="17">
        <v>563935</v>
      </c>
      <c r="E9" s="17">
        <v>15786.6</v>
      </c>
      <c r="F9" s="17">
        <f t="shared" si="0"/>
        <v>2.7993651750645023</v>
      </c>
      <c r="G9" s="17">
        <v>17122</v>
      </c>
      <c r="H9" s="41">
        <f t="shared" si="1"/>
        <v>92.200677490947328</v>
      </c>
    </row>
    <row r="10" spans="1:17" s="18" customFormat="1" ht="24" customHeight="1" x14ac:dyDescent="0.25">
      <c r="A10" s="15" t="s">
        <v>16</v>
      </c>
      <c r="B10" s="16" t="s">
        <v>17</v>
      </c>
      <c r="C10" s="17">
        <v>208571.9</v>
      </c>
      <c r="D10" s="17">
        <v>208974.1</v>
      </c>
      <c r="E10" s="17">
        <v>17278.7</v>
      </c>
      <c r="F10" s="17">
        <f t="shared" si="0"/>
        <v>8.2683452159860966</v>
      </c>
      <c r="G10" s="17">
        <v>28170.5</v>
      </c>
      <c r="H10" s="41">
        <f t="shared" si="1"/>
        <v>61.336149518112926</v>
      </c>
    </row>
    <row r="11" spans="1:17" s="18" customFormat="1" ht="39.75" customHeight="1" x14ac:dyDescent="0.25">
      <c r="A11" s="15" t="s">
        <v>18</v>
      </c>
      <c r="B11" s="16" t="s">
        <v>19</v>
      </c>
      <c r="C11" s="17">
        <v>16650.599999999999</v>
      </c>
      <c r="D11" s="17">
        <v>21650.6</v>
      </c>
      <c r="E11" s="17"/>
      <c r="F11" s="17">
        <f t="shared" si="0"/>
        <v>0</v>
      </c>
      <c r="G11" s="39"/>
      <c r="H11" s="41"/>
    </row>
    <row r="12" spans="1:17" s="18" customFormat="1" ht="85.5" customHeight="1" x14ac:dyDescent="0.25">
      <c r="A12" s="15" t="s">
        <v>20</v>
      </c>
      <c r="B12" s="16" t="s">
        <v>21</v>
      </c>
      <c r="C12" s="17"/>
      <c r="D12" s="17"/>
      <c r="E12" s="17"/>
      <c r="F12" s="17"/>
      <c r="G12" s="39"/>
      <c r="H12" s="41"/>
    </row>
    <row r="13" spans="1:17" s="18" customFormat="1" ht="150" customHeight="1" x14ac:dyDescent="0.25">
      <c r="A13" s="15" t="s">
        <v>22</v>
      </c>
      <c r="B13" s="16" t="s">
        <v>23</v>
      </c>
      <c r="C13" s="17"/>
      <c r="D13" s="17"/>
      <c r="E13" s="17"/>
      <c r="F13" s="17"/>
      <c r="G13" s="39"/>
      <c r="H13" s="41"/>
    </row>
    <row r="14" spans="1:17" s="18" customFormat="1" ht="39.75" customHeight="1" x14ac:dyDescent="0.25">
      <c r="A14" s="15" t="s">
        <v>24</v>
      </c>
      <c r="B14" s="16" t="s">
        <v>25</v>
      </c>
      <c r="C14" s="17"/>
      <c r="D14" s="17"/>
      <c r="E14" s="17"/>
      <c r="F14" s="17"/>
      <c r="G14" s="39"/>
      <c r="H14" s="41"/>
    </row>
    <row r="15" spans="1:17" s="14" customFormat="1" ht="39.75" customHeight="1" x14ac:dyDescent="0.25">
      <c r="A15" s="12" t="s">
        <v>33</v>
      </c>
      <c r="B15" s="21" t="s">
        <v>259</v>
      </c>
      <c r="C15" s="13">
        <f>SUM(C16:C28)</f>
        <v>4048891.1999999997</v>
      </c>
      <c r="D15" s="13">
        <f>SUM(D16:D28)</f>
        <v>4168518.6</v>
      </c>
      <c r="E15" s="13">
        <f>SUM(E16:E28)</f>
        <v>957116.3</v>
      </c>
      <c r="F15" s="22">
        <f>E15/D15*100</f>
        <v>22.960586046083613</v>
      </c>
      <c r="G15" s="13">
        <f>SUM(G16:G28)</f>
        <v>876108.7</v>
      </c>
      <c r="H15" s="22">
        <f>E15/G15*100</f>
        <v>109.24629557953256</v>
      </c>
    </row>
    <row r="16" spans="1:17" s="18" customFormat="1" ht="22.5" customHeight="1" x14ac:dyDescent="0.25">
      <c r="A16" s="15" t="s">
        <v>34</v>
      </c>
      <c r="B16" s="16" t="s">
        <v>35</v>
      </c>
      <c r="C16" s="17">
        <v>204918.1</v>
      </c>
      <c r="D16" s="17">
        <v>207627.1</v>
      </c>
      <c r="E16" s="17">
        <v>56111.9</v>
      </c>
      <c r="F16" s="17">
        <f t="shared" ref="F16:F80" si="2">E16/D16*100</f>
        <v>27.025325692070062</v>
      </c>
      <c r="G16" s="17">
        <v>54933.4</v>
      </c>
      <c r="H16" s="41">
        <f t="shared" ref="H16:H55" si="3">E16/G16*100</f>
        <v>102.14532506635308</v>
      </c>
    </row>
    <row r="17" spans="1:8" s="18" customFormat="1" x14ac:dyDescent="0.25">
      <c r="A17" s="15" t="s">
        <v>36</v>
      </c>
      <c r="B17" s="16" t="s">
        <v>37</v>
      </c>
      <c r="C17" s="17">
        <v>645992</v>
      </c>
      <c r="D17" s="17">
        <v>649462.69999999995</v>
      </c>
      <c r="E17" s="17">
        <v>222360.9</v>
      </c>
      <c r="F17" s="17">
        <f t="shared" si="2"/>
        <v>34.237670616033839</v>
      </c>
      <c r="G17" s="17">
        <v>188524</v>
      </c>
      <c r="H17" s="41">
        <f t="shared" si="3"/>
        <v>117.94832488171268</v>
      </c>
    </row>
    <row r="18" spans="1:8" s="18" customFormat="1" x14ac:dyDescent="0.25">
      <c r="A18" s="15" t="s">
        <v>38</v>
      </c>
      <c r="B18" s="16" t="s">
        <v>39</v>
      </c>
      <c r="C18" s="17">
        <v>197774.3</v>
      </c>
      <c r="D18" s="17">
        <v>198607</v>
      </c>
      <c r="E18" s="17">
        <v>62347.7</v>
      </c>
      <c r="F18" s="17">
        <f t="shared" si="2"/>
        <v>31.392498753820359</v>
      </c>
      <c r="G18" s="17">
        <v>52496.9</v>
      </c>
      <c r="H18" s="41">
        <f t="shared" si="3"/>
        <v>118.76453657263571</v>
      </c>
    </row>
    <row r="19" spans="1:8" s="18" customFormat="1" x14ac:dyDescent="0.25">
      <c r="A19" s="15" t="s">
        <v>40</v>
      </c>
      <c r="B19" s="16" t="s">
        <v>41</v>
      </c>
      <c r="C19" s="17">
        <v>144216</v>
      </c>
      <c r="D19" s="17">
        <v>145466.1</v>
      </c>
      <c r="E19" s="17">
        <v>48410.2</v>
      </c>
      <c r="F19" s="17">
        <f t="shared" si="2"/>
        <v>33.279368870135372</v>
      </c>
      <c r="G19" s="17">
        <v>45555</v>
      </c>
      <c r="H19" s="41">
        <f t="shared" si="3"/>
        <v>106.26758862912962</v>
      </c>
    </row>
    <row r="20" spans="1:8" s="18" customFormat="1" x14ac:dyDescent="0.25">
      <c r="A20" s="15" t="s">
        <v>42</v>
      </c>
      <c r="B20" s="16" t="s">
        <v>43</v>
      </c>
      <c r="C20" s="17">
        <v>986941.7</v>
      </c>
      <c r="D20" s="17">
        <v>995563.7</v>
      </c>
      <c r="E20" s="17">
        <v>292191.09999999998</v>
      </c>
      <c r="F20" s="17">
        <f t="shared" si="2"/>
        <v>29.349312354397817</v>
      </c>
      <c r="G20" s="17">
        <v>269096.8</v>
      </c>
      <c r="H20" s="41">
        <f t="shared" si="3"/>
        <v>108.58215333664316</v>
      </c>
    </row>
    <row r="21" spans="1:8" s="18" customFormat="1" x14ac:dyDescent="0.25">
      <c r="A21" s="15" t="s">
        <v>44</v>
      </c>
      <c r="B21" s="16" t="s">
        <v>45</v>
      </c>
      <c r="C21" s="17">
        <v>172132.9</v>
      </c>
      <c r="D21" s="17">
        <v>173685.9</v>
      </c>
      <c r="E21" s="17">
        <v>50473.4</v>
      </c>
      <c r="F21" s="17">
        <f t="shared" si="2"/>
        <v>29.060159748143054</v>
      </c>
      <c r="G21" s="17">
        <v>44951.6</v>
      </c>
      <c r="H21" s="41">
        <f t="shared" si="3"/>
        <v>112.28387866060385</v>
      </c>
    </row>
    <row r="22" spans="1:8" s="18" customFormat="1" ht="31.5" x14ac:dyDescent="0.25">
      <c r="A22" s="15" t="s">
        <v>46</v>
      </c>
      <c r="B22" s="16" t="s">
        <v>47</v>
      </c>
      <c r="C22" s="17">
        <v>38183.699999999997</v>
      </c>
      <c r="D22" s="17">
        <v>38183.699999999997</v>
      </c>
      <c r="E22" s="17">
        <v>5712.4</v>
      </c>
      <c r="F22" s="17">
        <f t="shared" si="2"/>
        <v>14.960310289469067</v>
      </c>
      <c r="G22" s="17">
        <v>6052.4</v>
      </c>
      <c r="H22" s="41">
        <f t="shared" si="3"/>
        <v>94.382393761152599</v>
      </c>
    </row>
    <row r="23" spans="1:8" s="18" customFormat="1" x14ac:dyDescent="0.25">
      <c r="A23" s="15" t="s">
        <v>48</v>
      </c>
      <c r="B23" s="16" t="s">
        <v>49</v>
      </c>
      <c r="C23" s="17">
        <v>106153.4</v>
      </c>
      <c r="D23" s="17">
        <v>119192.5</v>
      </c>
      <c r="E23" s="17">
        <v>28402.9</v>
      </c>
      <c r="F23" s="17">
        <f t="shared" si="2"/>
        <v>23.82943557690291</v>
      </c>
      <c r="G23" s="17">
        <v>28058.9</v>
      </c>
      <c r="H23" s="41">
        <f t="shared" si="3"/>
        <v>101.22599246584862</v>
      </c>
    </row>
    <row r="24" spans="1:8" s="18" customFormat="1" ht="21" customHeight="1" x14ac:dyDescent="0.25">
      <c r="A24" s="15" t="s">
        <v>50</v>
      </c>
      <c r="B24" s="16" t="s">
        <v>51</v>
      </c>
      <c r="C24" s="17">
        <v>5130.8999999999996</v>
      </c>
      <c r="D24" s="17">
        <v>5293.7</v>
      </c>
      <c r="E24" s="17">
        <v>140</v>
      </c>
      <c r="F24" s="17">
        <f t="shared" si="2"/>
        <v>2.6446530781872792</v>
      </c>
      <c r="G24" s="17">
        <v>796.6</v>
      </c>
      <c r="H24" s="41">
        <f t="shared" si="3"/>
        <v>17.574692442882249</v>
      </c>
    </row>
    <row r="25" spans="1:8" s="18" customFormat="1" ht="32.25" customHeight="1" x14ac:dyDescent="0.25">
      <c r="A25" s="15" t="s">
        <v>52</v>
      </c>
      <c r="B25" s="16" t="s">
        <v>53</v>
      </c>
      <c r="C25" s="17">
        <v>1502245.1</v>
      </c>
      <c r="D25" s="17">
        <v>1509269.9</v>
      </c>
      <c r="E25" s="17">
        <v>184401.8</v>
      </c>
      <c r="F25" s="17">
        <f t="shared" si="2"/>
        <v>12.217947233957291</v>
      </c>
      <c r="G25" s="17">
        <v>181450.1</v>
      </c>
      <c r="H25" s="41">
        <f t="shared" si="3"/>
        <v>101.62672822996515</v>
      </c>
    </row>
    <row r="26" spans="1:8" s="18" customFormat="1" ht="20.25" customHeight="1" x14ac:dyDescent="0.25">
      <c r="A26" s="15" t="s">
        <v>54</v>
      </c>
      <c r="B26" s="16" t="s">
        <v>55</v>
      </c>
      <c r="C26" s="17">
        <v>11029.5</v>
      </c>
      <c r="D26" s="17">
        <v>11202.7</v>
      </c>
      <c r="E26" s="17">
        <v>4418.3999999999996</v>
      </c>
      <c r="F26" s="17">
        <f t="shared" si="2"/>
        <v>39.440492024244151</v>
      </c>
      <c r="G26" s="17">
        <v>3405.9</v>
      </c>
      <c r="H26" s="41">
        <f t="shared" si="3"/>
        <v>129.72782524442877</v>
      </c>
    </row>
    <row r="27" spans="1:8" s="18" customFormat="1" ht="27" customHeight="1" x14ac:dyDescent="0.25">
      <c r="A27" s="15" t="s">
        <v>56</v>
      </c>
      <c r="B27" s="16" t="s">
        <v>57</v>
      </c>
      <c r="C27" s="17">
        <v>27810</v>
      </c>
      <c r="D27" s="17">
        <v>108600</v>
      </c>
      <c r="E27" s="17">
        <v>1945.6</v>
      </c>
      <c r="F27" s="17">
        <f t="shared" si="2"/>
        <v>1.7915285451197052</v>
      </c>
      <c r="G27" s="17">
        <v>787.1</v>
      </c>
      <c r="H27" s="41" t="s">
        <v>239</v>
      </c>
    </row>
    <row r="28" spans="1:8" s="18" customFormat="1" ht="36.75" customHeight="1" x14ac:dyDescent="0.25">
      <c r="A28" s="15" t="s">
        <v>58</v>
      </c>
      <c r="B28" s="16" t="s">
        <v>59</v>
      </c>
      <c r="C28" s="17">
        <v>6363.6</v>
      </c>
      <c r="D28" s="17">
        <v>6363.6</v>
      </c>
      <c r="E28" s="17">
        <v>200</v>
      </c>
      <c r="F28" s="17">
        <f t="shared" si="2"/>
        <v>3.1428751021434409</v>
      </c>
      <c r="G28" s="17"/>
      <c r="H28" s="41"/>
    </row>
    <row r="29" spans="1:8" s="14" customFormat="1" ht="46.5" customHeight="1" x14ac:dyDescent="0.25">
      <c r="A29" s="12" t="s">
        <v>60</v>
      </c>
      <c r="B29" s="24" t="s">
        <v>260</v>
      </c>
      <c r="C29" s="13">
        <f>SUM(C30:C33)</f>
        <v>1440697.4000000001</v>
      </c>
      <c r="D29" s="13">
        <f>SUM(D30:D33)</f>
        <v>1972858.2999999998</v>
      </c>
      <c r="E29" s="13">
        <f>SUM(E30:E33)</f>
        <v>390811.8</v>
      </c>
      <c r="F29" s="22">
        <f>E29/D29*100</f>
        <v>19.809420676588889</v>
      </c>
      <c r="G29" s="13">
        <f>SUM(G30:G33)</f>
        <v>424699</v>
      </c>
      <c r="H29" s="22">
        <f>E29/G29*100</f>
        <v>92.020890089216124</v>
      </c>
    </row>
    <row r="30" spans="1:8" s="18" customFormat="1" ht="25.5" customHeight="1" x14ac:dyDescent="0.25">
      <c r="A30" s="15" t="s">
        <v>61</v>
      </c>
      <c r="B30" s="16" t="s">
        <v>62</v>
      </c>
      <c r="C30" s="17">
        <v>1267846</v>
      </c>
      <c r="D30" s="17">
        <v>1235509.3999999999</v>
      </c>
      <c r="E30" s="17">
        <v>350053.5</v>
      </c>
      <c r="F30" s="17">
        <f t="shared" si="2"/>
        <v>28.332726566062551</v>
      </c>
      <c r="G30" s="17">
        <v>360104.8</v>
      </c>
      <c r="H30" s="41">
        <f t="shared" si="3"/>
        <v>97.208784775987439</v>
      </c>
    </row>
    <row r="31" spans="1:8" s="18" customFormat="1" ht="26.25" customHeight="1" x14ac:dyDescent="0.25">
      <c r="A31" s="15" t="s">
        <v>63</v>
      </c>
      <c r="B31" s="16" t="s">
        <v>64</v>
      </c>
      <c r="C31" s="17">
        <v>8936.5</v>
      </c>
      <c r="D31" s="17">
        <v>8936.5</v>
      </c>
      <c r="E31" s="17">
        <v>2097.5</v>
      </c>
      <c r="F31" s="17">
        <f t="shared" si="2"/>
        <v>23.471157612040507</v>
      </c>
      <c r="G31" s="17">
        <v>3409.7</v>
      </c>
      <c r="H31" s="41">
        <f t="shared" si="3"/>
        <v>61.515675865911959</v>
      </c>
    </row>
    <row r="32" spans="1:8" s="18" customFormat="1" ht="25.5" customHeight="1" x14ac:dyDescent="0.25">
      <c r="A32" s="15" t="s">
        <v>65</v>
      </c>
      <c r="B32" s="16" t="s">
        <v>66</v>
      </c>
      <c r="C32" s="17">
        <v>38471.599999999999</v>
      </c>
      <c r="D32" s="17">
        <v>40346.199999999997</v>
      </c>
      <c r="E32" s="17">
        <v>10360.799999999999</v>
      </c>
      <c r="F32" s="17">
        <f t="shared" si="2"/>
        <v>25.679741834423069</v>
      </c>
      <c r="G32" s="17">
        <v>7628.5</v>
      </c>
      <c r="H32" s="41" t="s">
        <v>240</v>
      </c>
    </row>
    <row r="33" spans="1:10" s="18" customFormat="1" ht="27" customHeight="1" x14ac:dyDescent="0.25">
      <c r="A33" s="15" t="s">
        <v>67</v>
      </c>
      <c r="B33" s="16" t="s">
        <v>68</v>
      </c>
      <c r="C33" s="17">
        <v>125443.3</v>
      </c>
      <c r="D33" s="17">
        <v>688066.2</v>
      </c>
      <c r="E33" s="17">
        <v>28300</v>
      </c>
      <c r="F33" s="17">
        <f t="shared" si="2"/>
        <v>4.1129763386139304</v>
      </c>
      <c r="G33" s="17">
        <v>53556</v>
      </c>
      <c r="H33" s="41">
        <f t="shared" si="3"/>
        <v>52.841885129583986</v>
      </c>
    </row>
    <row r="34" spans="1:10" s="14" customFormat="1" ht="44.25" customHeight="1" x14ac:dyDescent="0.25">
      <c r="A34" s="12" t="s">
        <v>69</v>
      </c>
      <c r="B34" s="24" t="s">
        <v>261</v>
      </c>
      <c r="C34" s="13">
        <f>SUM(C35:C39)</f>
        <v>861460.1</v>
      </c>
      <c r="D34" s="13">
        <f>SUM(D35:D39)</f>
        <v>1212662.8999999999</v>
      </c>
      <c r="E34" s="13">
        <f>SUM(E35:E39)</f>
        <v>153313.4</v>
      </c>
      <c r="F34" s="22">
        <f>E34/D34*100</f>
        <v>12.642705569701192</v>
      </c>
      <c r="G34" s="13">
        <f>SUM(G35:G39)</f>
        <v>151618.79999999999</v>
      </c>
      <c r="H34" s="22">
        <f>E34/G34*100</f>
        <v>101.11767142333272</v>
      </c>
      <c r="J34" s="19"/>
    </row>
    <row r="35" spans="1:10" s="18" customFormat="1" ht="32.25" customHeight="1" x14ac:dyDescent="0.25">
      <c r="A35" s="15" t="s">
        <v>70</v>
      </c>
      <c r="B35" s="16" t="s">
        <v>71</v>
      </c>
      <c r="C35" s="17">
        <v>1800</v>
      </c>
      <c r="D35" s="17">
        <v>1800</v>
      </c>
      <c r="E35" s="17">
        <v>247.5</v>
      </c>
      <c r="F35" s="17">
        <f t="shared" si="2"/>
        <v>13.750000000000002</v>
      </c>
      <c r="G35" s="17">
        <v>135.4</v>
      </c>
      <c r="H35" s="41" t="s">
        <v>241</v>
      </c>
    </row>
    <row r="36" spans="1:10" s="18" customFormat="1" ht="36" customHeight="1" x14ac:dyDescent="0.25">
      <c r="A36" s="15" t="s">
        <v>72</v>
      </c>
      <c r="B36" s="16" t="s">
        <v>73</v>
      </c>
      <c r="C36" s="17">
        <v>134771.1</v>
      </c>
      <c r="D36" s="17">
        <v>484439.1</v>
      </c>
      <c r="E36" s="17">
        <v>12935.3</v>
      </c>
      <c r="F36" s="17">
        <f t="shared" si="2"/>
        <v>2.6701601914461488</v>
      </c>
      <c r="G36" s="17">
        <v>12083.5</v>
      </c>
      <c r="H36" s="41">
        <f t="shared" si="3"/>
        <v>107.04928207886788</v>
      </c>
    </row>
    <row r="37" spans="1:10" s="18" customFormat="1" ht="34.5" customHeight="1" x14ac:dyDescent="0.25">
      <c r="A37" s="15" t="s">
        <v>74</v>
      </c>
      <c r="B37" s="16" t="s">
        <v>75</v>
      </c>
      <c r="C37" s="17">
        <v>187445.8</v>
      </c>
      <c r="D37" s="17">
        <v>187445.9</v>
      </c>
      <c r="E37" s="17">
        <v>3395.6</v>
      </c>
      <c r="F37" s="17">
        <f t="shared" si="2"/>
        <v>1.8115093474970645</v>
      </c>
      <c r="G37" s="17">
        <v>2804.9</v>
      </c>
      <c r="H37" s="41">
        <f t="shared" si="3"/>
        <v>121.05957431637491</v>
      </c>
    </row>
    <row r="38" spans="1:10" s="18" customFormat="1" ht="34.5" customHeight="1" x14ac:dyDescent="0.25">
      <c r="A38" s="15" t="s">
        <v>226</v>
      </c>
      <c r="B38" s="16" t="s">
        <v>227</v>
      </c>
      <c r="C38" s="17">
        <v>70</v>
      </c>
      <c r="D38" s="17">
        <v>70</v>
      </c>
      <c r="E38" s="17"/>
      <c r="F38" s="17">
        <f t="shared" si="2"/>
        <v>0</v>
      </c>
      <c r="G38" s="17">
        <v>0</v>
      </c>
      <c r="H38" s="41"/>
    </row>
    <row r="39" spans="1:10" s="18" customFormat="1" ht="30" customHeight="1" x14ac:dyDescent="0.25">
      <c r="A39" s="15" t="s">
        <v>76</v>
      </c>
      <c r="B39" s="16" t="s">
        <v>77</v>
      </c>
      <c r="C39" s="17">
        <v>537373.19999999995</v>
      </c>
      <c r="D39" s="17">
        <v>538907.9</v>
      </c>
      <c r="E39" s="17">
        <v>136735</v>
      </c>
      <c r="F39" s="17">
        <f t="shared" si="2"/>
        <v>25.372610050808309</v>
      </c>
      <c r="G39" s="17">
        <v>136595</v>
      </c>
      <c r="H39" s="41">
        <f t="shared" si="3"/>
        <v>100.10249277059921</v>
      </c>
    </row>
    <row r="40" spans="1:10" s="14" customFormat="1" ht="49.5" customHeight="1" x14ac:dyDescent="0.25">
      <c r="A40" s="20" t="s">
        <v>78</v>
      </c>
      <c r="B40" s="21" t="s">
        <v>79</v>
      </c>
      <c r="C40" s="13">
        <f>SUM(C41:C48)</f>
        <v>35122217.399999999</v>
      </c>
      <c r="D40" s="13">
        <f>SUM(D41:D48)</f>
        <v>36679264.399999999</v>
      </c>
      <c r="E40" s="13">
        <f>SUM(E41:E48)</f>
        <v>7069814.2000000002</v>
      </c>
      <c r="F40" s="22">
        <f>E40/D40*100</f>
        <v>19.27468916197785</v>
      </c>
      <c r="G40" s="13">
        <f>SUM(G41:G48)</f>
        <v>6081600.7000000002</v>
      </c>
      <c r="H40" s="22">
        <f>E40/G40*100</f>
        <v>116.24923352827159</v>
      </c>
    </row>
    <row r="41" spans="1:10" s="18" customFormat="1" x14ac:dyDescent="0.25">
      <c r="A41" s="15" t="s">
        <v>80</v>
      </c>
      <c r="B41" s="16" t="s">
        <v>81</v>
      </c>
      <c r="C41" s="17">
        <v>6611769.5999999996</v>
      </c>
      <c r="D41" s="17">
        <v>7235048.9000000004</v>
      </c>
      <c r="E41" s="17">
        <v>1485857.7</v>
      </c>
      <c r="F41" s="17">
        <f t="shared" si="2"/>
        <v>20.536940669468038</v>
      </c>
      <c r="G41" s="17">
        <v>1269062.3</v>
      </c>
      <c r="H41" s="41">
        <f t="shared" si="3"/>
        <v>117.08311719605884</v>
      </c>
    </row>
    <row r="42" spans="1:10" s="18" customFormat="1" x14ac:dyDescent="0.25">
      <c r="A42" s="15" t="s">
        <v>82</v>
      </c>
      <c r="B42" s="16" t="s">
        <v>83</v>
      </c>
      <c r="C42" s="17">
        <v>24304351.399999999</v>
      </c>
      <c r="D42" s="17">
        <v>25161535.5</v>
      </c>
      <c r="E42" s="17">
        <v>4753861.8</v>
      </c>
      <c r="F42" s="17">
        <f t="shared" si="2"/>
        <v>18.893369206342754</v>
      </c>
      <c r="G42" s="17">
        <v>4030497.1</v>
      </c>
      <c r="H42" s="41">
        <f t="shared" si="3"/>
        <v>117.94728248284807</v>
      </c>
    </row>
    <row r="43" spans="1:10" s="18" customFormat="1" ht="20.25" customHeight="1" x14ac:dyDescent="0.25">
      <c r="A43" s="15" t="s">
        <v>84</v>
      </c>
      <c r="B43" s="16" t="s">
        <v>85</v>
      </c>
      <c r="C43" s="17">
        <v>12469.7</v>
      </c>
      <c r="D43" s="17">
        <v>18747.599999999999</v>
      </c>
      <c r="E43" s="17">
        <v>1913.2</v>
      </c>
      <c r="F43" s="17">
        <f t="shared" si="2"/>
        <v>10.205039578399369</v>
      </c>
      <c r="G43" s="17">
        <v>1570.8</v>
      </c>
      <c r="H43" s="41">
        <f t="shared" si="3"/>
        <v>121.79781003310414</v>
      </c>
    </row>
    <row r="44" spans="1:10" s="18" customFormat="1" ht="21" customHeight="1" x14ac:dyDescent="0.25">
      <c r="A44" s="15" t="s">
        <v>86</v>
      </c>
      <c r="B44" s="16" t="s">
        <v>87</v>
      </c>
      <c r="C44" s="17">
        <v>2807974.2</v>
      </c>
      <c r="D44" s="17">
        <v>2868187</v>
      </c>
      <c r="E44" s="17">
        <v>580166.5</v>
      </c>
      <c r="F44" s="17">
        <f t="shared" si="2"/>
        <v>20.227638574472305</v>
      </c>
      <c r="G44" s="17">
        <v>547035.40000000014</v>
      </c>
      <c r="H44" s="41">
        <f t="shared" si="3"/>
        <v>106.05648190226809</v>
      </c>
    </row>
    <row r="45" spans="1:10" s="18" customFormat="1" ht="37.5" customHeight="1" x14ac:dyDescent="0.25">
      <c r="A45" s="15" t="s">
        <v>88</v>
      </c>
      <c r="B45" s="16" t="s">
        <v>89</v>
      </c>
      <c r="C45" s="17">
        <v>1184349.2</v>
      </c>
      <c r="D45" s="17">
        <v>1194442.1000000001</v>
      </c>
      <c r="E45" s="17">
        <v>231102.9</v>
      </c>
      <c r="F45" s="17">
        <f t="shared" si="2"/>
        <v>19.348187743884779</v>
      </c>
      <c r="G45" s="17">
        <v>231756.3</v>
      </c>
      <c r="H45" s="41">
        <f t="shared" si="3"/>
        <v>99.718065916654695</v>
      </c>
    </row>
    <row r="46" spans="1:10" s="18" customFormat="1" ht="26.25" customHeight="1" x14ac:dyDescent="0.25">
      <c r="A46" s="15" t="s">
        <v>90</v>
      </c>
      <c r="B46" s="16" t="s">
        <v>91</v>
      </c>
      <c r="C46" s="17">
        <v>2000</v>
      </c>
      <c r="D46" s="17">
        <v>2000</v>
      </c>
      <c r="E46" s="17"/>
      <c r="F46" s="17">
        <f t="shared" si="2"/>
        <v>0</v>
      </c>
      <c r="G46" s="17"/>
      <c r="H46" s="41"/>
    </row>
    <row r="47" spans="1:10" s="18" customFormat="1" ht="40.5" customHeight="1" x14ac:dyDescent="0.25">
      <c r="A47" s="15" t="s">
        <v>92</v>
      </c>
      <c r="B47" s="16" t="s">
        <v>93</v>
      </c>
      <c r="C47" s="17"/>
      <c r="D47" s="17"/>
      <c r="E47" s="17"/>
      <c r="F47" s="17"/>
      <c r="G47" s="17"/>
      <c r="H47" s="41"/>
    </row>
    <row r="48" spans="1:10" s="18" customFormat="1" ht="25.5" customHeight="1" x14ac:dyDescent="0.25">
      <c r="A48" s="15" t="s">
        <v>94</v>
      </c>
      <c r="B48" s="16" t="s">
        <v>95</v>
      </c>
      <c r="C48" s="17">
        <v>199303.3</v>
      </c>
      <c r="D48" s="17">
        <v>199303.3</v>
      </c>
      <c r="E48" s="17">
        <v>16912.099999999999</v>
      </c>
      <c r="F48" s="17">
        <f t="shared" si="2"/>
        <v>8.4856096211151542</v>
      </c>
      <c r="G48" s="17">
        <v>1678.8</v>
      </c>
      <c r="H48" s="41" t="s">
        <v>242</v>
      </c>
    </row>
    <row r="49" spans="1:8" ht="51.75" customHeight="1" x14ac:dyDescent="0.25">
      <c r="A49" s="20" t="s">
        <v>220</v>
      </c>
      <c r="B49" s="21" t="s">
        <v>216</v>
      </c>
      <c r="C49" s="22">
        <f>SUM(C50:C56)</f>
        <v>1113948.7</v>
      </c>
      <c r="D49" s="22">
        <f>SUM(D50:D57)</f>
        <v>1113948.7</v>
      </c>
      <c r="E49" s="22">
        <f>SUM(E50:E57)</f>
        <v>165831.4</v>
      </c>
      <c r="F49" s="22">
        <f>E49/D49*100</f>
        <v>14.886807624085382</v>
      </c>
      <c r="G49" s="13">
        <f>SUM(G50:G56)</f>
        <v>199630.30000000002</v>
      </c>
      <c r="H49" s="22">
        <f>E49/G49*100</f>
        <v>83.069253515122696</v>
      </c>
    </row>
    <row r="50" spans="1:8" ht="35.25" customHeight="1" x14ac:dyDescent="0.25">
      <c r="A50" s="15" t="s">
        <v>218</v>
      </c>
      <c r="B50" s="16" t="s">
        <v>26</v>
      </c>
      <c r="C50" s="17">
        <v>1094749</v>
      </c>
      <c r="D50" s="17">
        <v>1094749</v>
      </c>
      <c r="E50" s="17">
        <v>165233.29999999999</v>
      </c>
      <c r="F50" s="17">
        <f t="shared" si="2"/>
        <v>15.093258820058294</v>
      </c>
      <c r="G50" s="17">
        <v>198911.7</v>
      </c>
      <c r="H50" s="41">
        <f t="shared" si="3"/>
        <v>83.06866815778055</v>
      </c>
    </row>
    <row r="51" spans="1:8" ht="25.5" customHeight="1" x14ac:dyDescent="0.25">
      <c r="A51" s="15" t="s">
        <v>219</v>
      </c>
      <c r="B51" s="16" t="s">
        <v>27</v>
      </c>
      <c r="C51" s="17">
        <v>1326</v>
      </c>
      <c r="D51" s="17">
        <v>1326</v>
      </c>
      <c r="E51" s="17">
        <v>132</v>
      </c>
      <c r="F51" s="17">
        <f t="shared" si="2"/>
        <v>9.9547511312217196</v>
      </c>
      <c r="G51" s="17">
        <v>16.5</v>
      </c>
      <c r="H51" s="41" t="s">
        <v>243</v>
      </c>
    </row>
    <row r="52" spans="1:8" ht="35.25" customHeight="1" x14ac:dyDescent="0.25">
      <c r="A52" s="15" t="s">
        <v>217</v>
      </c>
      <c r="B52" s="16" t="s">
        <v>28</v>
      </c>
      <c r="C52" s="17">
        <v>8900</v>
      </c>
      <c r="D52" s="17">
        <v>8900</v>
      </c>
      <c r="E52" s="17">
        <v>88.4</v>
      </c>
      <c r="F52" s="17">
        <f t="shared" si="2"/>
        <v>0.99325842696629218</v>
      </c>
      <c r="G52" s="17">
        <v>440</v>
      </c>
      <c r="H52" s="41">
        <f t="shared" si="3"/>
        <v>20.090909090909093</v>
      </c>
    </row>
    <row r="53" spans="1:8" ht="25.5" customHeight="1" x14ac:dyDescent="0.25">
      <c r="A53" s="15" t="s">
        <v>221</v>
      </c>
      <c r="B53" s="16" t="s">
        <v>29</v>
      </c>
      <c r="C53" s="17">
        <v>109.3</v>
      </c>
      <c r="D53" s="17">
        <v>109.3</v>
      </c>
      <c r="E53" s="17"/>
      <c r="F53" s="17">
        <f t="shared" si="2"/>
        <v>0</v>
      </c>
      <c r="G53" s="39"/>
      <c r="H53" s="41"/>
    </row>
    <row r="54" spans="1:8" ht="25.5" customHeight="1" x14ac:dyDescent="0.25">
      <c r="A54" s="15" t="s">
        <v>222</v>
      </c>
      <c r="B54" s="16" t="s">
        <v>30</v>
      </c>
      <c r="C54" s="17">
        <v>2418.4</v>
      </c>
      <c r="D54" s="17">
        <v>2418.4</v>
      </c>
      <c r="E54" s="17">
        <v>377.7</v>
      </c>
      <c r="F54" s="17">
        <f t="shared" si="2"/>
        <v>15.617763810783988</v>
      </c>
      <c r="G54" s="39">
        <v>212.1</v>
      </c>
      <c r="H54" s="41" t="s">
        <v>241</v>
      </c>
    </row>
    <row r="55" spans="1:8" ht="25.5" customHeight="1" x14ac:dyDescent="0.25">
      <c r="A55" s="15" t="s">
        <v>223</v>
      </c>
      <c r="B55" s="16" t="s">
        <v>31</v>
      </c>
      <c r="C55" s="17">
        <v>2000</v>
      </c>
      <c r="D55" s="17">
        <v>2000</v>
      </c>
      <c r="E55" s="17"/>
      <c r="F55" s="17">
        <f t="shared" si="2"/>
        <v>0</v>
      </c>
      <c r="G55" s="39">
        <v>50</v>
      </c>
      <c r="H55" s="41">
        <f t="shared" si="3"/>
        <v>0</v>
      </c>
    </row>
    <row r="56" spans="1:8" ht="37.5" customHeight="1" x14ac:dyDescent="0.25">
      <c r="A56" s="15" t="s">
        <v>224</v>
      </c>
      <c r="B56" s="16" t="s">
        <v>32</v>
      </c>
      <c r="C56" s="17">
        <v>4446</v>
      </c>
      <c r="D56" s="17">
        <v>4446</v>
      </c>
      <c r="E56" s="17"/>
      <c r="F56" s="17">
        <f t="shared" si="2"/>
        <v>0</v>
      </c>
      <c r="G56" s="39"/>
      <c r="H56" s="41"/>
    </row>
    <row r="57" spans="1:8" ht="37.5" customHeight="1" x14ac:dyDescent="0.25">
      <c r="A57" s="15" t="s">
        <v>230</v>
      </c>
      <c r="B57" s="16" t="s">
        <v>231</v>
      </c>
      <c r="C57" s="17"/>
      <c r="D57" s="17"/>
      <c r="E57" s="17"/>
      <c r="F57" s="17"/>
      <c r="G57" s="39"/>
      <c r="H57" s="41"/>
    </row>
    <row r="58" spans="1:8" s="23" customFormat="1" ht="55.5" customHeight="1" x14ac:dyDescent="0.25">
      <c r="A58" s="12" t="s">
        <v>96</v>
      </c>
      <c r="B58" s="21" t="s">
        <v>97</v>
      </c>
      <c r="C58" s="13">
        <f>SUM(C59:C63)</f>
        <v>3300412.8</v>
      </c>
      <c r="D58" s="13">
        <f t="shared" ref="D58:E58" si="4">SUM(D59:D63)</f>
        <v>3330296.5</v>
      </c>
      <c r="E58" s="13">
        <f t="shared" si="4"/>
        <v>1115079.1000000001</v>
      </c>
      <c r="F58" s="22">
        <f>E58/D58*100</f>
        <v>33.482877575615269</v>
      </c>
      <c r="G58" s="13">
        <f>SUM(G59:G62)</f>
        <v>231309.59999999998</v>
      </c>
      <c r="H58" s="22" t="s">
        <v>244</v>
      </c>
    </row>
    <row r="59" spans="1:8" ht="51" customHeight="1" x14ac:dyDescent="0.25">
      <c r="A59" s="15" t="s">
        <v>98</v>
      </c>
      <c r="B59" s="16" t="s">
        <v>99</v>
      </c>
      <c r="C59" s="17">
        <v>1891105.3</v>
      </c>
      <c r="D59" s="17">
        <v>1927950.9</v>
      </c>
      <c r="E59" s="17">
        <v>727023.6</v>
      </c>
      <c r="F59" s="17">
        <f t="shared" si="2"/>
        <v>37.709653290444272</v>
      </c>
      <c r="G59" s="17">
        <v>114266.2</v>
      </c>
      <c r="H59" s="41" t="s">
        <v>245</v>
      </c>
    </row>
    <row r="60" spans="1:8" ht="33.75" customHeight="1" x14ac:dyDescent="0.25">
      <c r="A60" s="15" t="s">
        <v>100</v>
      </c>
      <c r="B60" s="16" t="s">
        <v>101</v>
      </c>
      <c r="C60" s="17"/>
      <c r="D60" s="17"/>
      <c r="E60" s="17"/>
      <c r="F60" s="17"/>
      <c r="G60" s="17"/>
      <c r="H60" s="41"/>
    </row>
    <row r="61" spans="1:8" ht="23.25" customHeight="1" x14ac:dyDescent="0.25">
      <c r="A61" s="15" t="s">
        <v>102</v>
      </c>
      <c r="B61" s="16" t="s">
        <v>103</v>
      </c>
      <c r="C61" s="17"/>
      <c r="D61" s="17"/>
      <c r="E61" s="17"/>
      <c r="F61" s="17"/>
      <c r="G61" s="17"/>
      <c r="H61" s="41"/>
    </row>
    <row r="62" spans="1:8" ht="51" customHeight="1" x14ac:dyDescent="0.25">
      <c r="A62" s="15" t="s">
        <v>104</v>
      </c>
      <c r="B62" s="16" t="s">
        <v>105</v>
      </c>
      <c r="C62" s="17">
        <v>544397.69999999995</v>
      </c>
      <c r="D62" s="17">
        <v>567800.1</v>
      </c>
      <c r="E62" s="17">
        <v>138137.20000000001</v>
      </c>
      <c r="F62" s="17">
        <f t="shared" si="2"/>
        <v>24.328491664584071</v>
      </c>
      <c r="G62" s="17">
        <v>117043.4</v>
      </c>
      <c r="H62" s="41">
        <f t="shared" ref="H62:H111" si="5">E62/G62*100</f>
        <v>118.02220372955674</v>
      </c>
    </row>
    <row r="63" spans="1:8" ht="39" customHeight="1" x14ac:dyDescent="0.25">
      <c r="A63" s="15" t="s">
        <v>228</v>
      </c>
      <c r="B63" s="16" t="s">
        <v>229</v>
      </c>
      <c r="C63" s="17">
        <v>864909.8</v>
      </c>
      <c r="D63" s="17">
        <v>834545.5</v>
      </c>
      <c r="E63" s="17">
        <v>249918.3</v>
      </c>
      <c r="F63" s="17">
        <f t="shared" si="2"/>
        <v>29.946635623821589</v>
      </c>
      <c r="G63" s="17"/>
      <c r="H63" s="41"/>
    </row>
    <row r="64" spans="1:8" s="23" customFormat="1" ht="35.25" customHeight="1" x14ac:dyDescent="0.25">
      <c r="A64" s="20" t="s">
        <v>106</v>
      </c>
      <c r="B64" s="21" t="s">
        <v>107</v>
      </c>
      <c r="C64" s="13">
        <f>SUM(C65:C67)</f>
        <v>27412395.899999999</v>
      </c>
      <c r="D64" s="13">
        <f t="shared" ref="D64:E64" si="6">SUM(D65:D67)</f>
        <v>28436955.5</v>
      </c>
      <c r="E64" s="13">
        <f t="shared" si="6"/>
        <v>9418121.7000000011</v>
      </c>
      <c r="F64" s="22">
        <f>E64/D64*100</f>
        <v>33.119303857967502</v>
      </c>
      <c r="G64" s="13">
        <f>SUM(G65:G67)</f>
        <v>6631640</v>
      </c>
      <c r="H64" s="22">
        <f>E64/G64*100</f>
        <v>142.01798800899928</v>
      </c>
    </row>
    <row r="65" spans="1:8" ht="34.5" customHeight="1" x14ac:dyDescent="0.25">
      <c r="A65" s="15" t="s">
        <v>108</v>
      </c>
      <c r="B65" s="16" t="s">
        <v>109</v>
      </c>
      <c r="C65" s="17">
        <v>26569285.699999999</v>
      </c>
      <c r="D65" s="17">
        <v>27475248.100000001</v>
      </c>
      <c r="E65" s="17">
        <v>9289984.8000000007</v>
      </c>
      <c r="F65" s="17">
        <f t="shared" si="2"/>
        <v>33.812196221805912</v>
      </c>
      <c r="G65" s="17">
        <v>6538603.9000000004</v>
      </c>
      <c r="H65" s="41">
        <f t="shared" si="5"/>
        <v>142.07902699229115</v>
      </c>
    </row>
    <row r="66" spans="1:8" ht="25.5" customHeight="1" x14ac:dyDescent="0.25">
      <c r="A66" s="15" t="s">
        <v>110</v>
      </c>
      <c r="B66" s="16" t="s">
        <v>111</v>
      </c>
      <c r="C66" s="17">
        <v>363404.7</v>
      </c>
      <c r="D66" s="17">
        <v>377726.7</v>
      </c>
      <c r="E66" s="17">
        <v>96647.3</v>
      </c>
      <c r="F66" s="17">
        <f t="shared" si="2"/>
        <v>25.586568278069834</v>
      </c>
      <c r="G66" s="17">
        <v>69041.8</v>
      </c>
      <c r="H66" s="41">
        <f t="shared" si="5"/>
        <v>139.98374897525846</v>
      </c>
    </row>
    <row r="67" spans="1:8" ht="27" customHeight="1" x14ac:dyDescent="0.25">
      <c r="A67" s="15" t="s">
        <v>112</v>
      </c>
      <c r="B67" s="16" t="s">
        <v>113</v>
      </c>
      <c r="C67" s="17">
        <v>479705.5</v>
      </c>
      <c r="D67" s="17">
        <v>583980.69999999995</v>
      </c>
      <c r="E67" s="17">
        <v>31489.599999999999</v>
      </c>
      <c r="F67" s="17">
        <f t="shared" si="2"/>
        <v>5.3922329967411597</v>
      </c>
      <c r="G67" s="17">
        <v>23994.3</v>
      </c>
      <c r="H67" s="41">
        <f t="shared" si="5"/>
        <v>131.23783565263415</v>
      </c>
    </row>
    <row r="68" spans="1:8" s="14" customFormat="1" ht="39.75" customHeight="1" x14ac:dyDescent="0.25">
      <c r="A68" s="12" t="s">
        <v>114</v>
      </c>
      <c r="B68" s="21" t="s">
        <v>115</v>
      </c>
      <c r="C68" s="13">
        <f>SUM(C69:C78)</f>
        <v>9218911.5</v>
      </c>
      <c r="D68" s="13">
        <f t="shared" ref="D68:E68" si="7">SUM(D69:D78)</f>
        <v>12559782.4</v>
      </c>
      <c r="E68" s="13">
        <f t="shared" si="7"/>
        <v>3788723.2</v>
      </c>
      <c r="F68" s="22">
        <f>E68/D68*100</f>
        <v>30.165516243338743</v>
      </c>
      <c r="G68" s="13">
        <f>SUM(G69:G78)</f>
        <v>754682.4</v>
      </c>
      <c r="H68" s="22" t="s">
        <v>246</v>
      </c>
    </row>
    <row r="69" spans="1:8" s="18" customFormat="1" ht="31.5" x14ac:dyDescent="0.25">
      <c r="A69" s="15" t="s">
        <v>116</v>
      </c>
      <c r="B69" s="16" t="s">
        <v>117</v>
      </c>
      <c r="C69" s="17">
        <v>2041881.5</v>
      </c>
      <c r="D69" s="17">
        <v>2122696.7999999998</v>
      </c>
      <c r="E69" s="17">
        <v>515095.1</v>
      </c>
      <c r="F69" s="17">
        <f t="shared" si="2"/>
        <v>24.266070406286946</v>
      </c>
      <c r="G69" s="17">
        <v>108984.9</v>
      </c>
      <c r="H69" s="41" t="s">
        <v>247</v>
      </c>
    </row>
    <row r="70" spans="1:8" s="18" customFormat="1" ht="31.5" x14ac:dyDescent="0.25">
      <c r="A70" s="15" t="s">
        <v>118</v>
      </c>
      <c r="B70" s="16" t="s">
        <v>119</v>
      </c>
      <c r="C70" s="17">
        <v>168076.5</v>
      </c>
      <c r="D70" s="17">
        <v>168076.5</v>
      </c>
      <c r="E70" s="17">
        <v>22875.3</v>
      </c>
      <c r="F70" s="17">
        <f t="shared" si="2"/>
        <v>13.610052565349706</v>
      </c>
      <c r="G70" s="17">
        <v>15949.6</v>
      </c>
      <c r="H70" s="41">
        <f t="shared" si="5"/>
        <v>143.42240557756932</v>
      </c>
    </row>
    <row r="71" spans="1:8" s="18" customFormat="1" ht="24" customHeight="1" x14ac:dyDescent="0.25">
      <c r="A71" s="15" t="s">
        <v>120</v>
      </c>
      <c r="B71" s="16" t="s">
        <v>121</v>
      </c>
      <c r="C71" s="17">
        <v>62077.5</v>
      </c>
      <c r="D71" s="17">
        <v>62077.5</v>
      </c>
      <c r="E71" s="17">
        <v>59973.4</v>
      </c>
      <c r="F71" s="17">
        <f t="shared" si="2"/>
        <v>96.610527163626116</v>
      </c>
      <c r="G71" s="17">
        <v>56970.7</v>
      </c>
      <c r="H71" s="41">
        <f t="shared" si="5"/>
        <v>105.27060401223787</v>
      </c>
    </row>
    <row r="72" spans="1:8" s="18" customFormat="1" ht="31.5" x14ac:dyDescent="0.25">
      <c r="A72" s="15" t="s">
        <v>122</v>
      </c>
      <c r="B72" s="16" t="s">
        <v>123</v>
      </c>
      <c r="C72" s="17">
        <v>1104430.6000000001</v>
      </c>
      <c r="D72" s="17">
        <v>2029772.7</v>
      </c>
      <c r="E72" s="17">
        <v>618131.80000000005</v>
      </c>
      <c r="F72" s="17">
        <f t="shared" si="2"/>
        <v>30.453252228685514</v>
      </c>
      <c r="G72" s="17">
        <v>399642</v>
      </c>
      <c r="H72" s="41" t="s">
        <v>235</v>
      </c>
    </row>
    <row r="73" spans="1:8" s="18" customFormat="1" ht="31.5" x14ac:dyDescent="0.25">
      <c r="A73" s="15" t="s">
        <v>124</v>
      </c>
      <c r="B73" s="16" t="s">
        <v>125</v>
      </c>
      <c r="C73" s="17">
        <v>302657.09999999998</v>
      </c>
      <c r="D73" s="17">
        <v>582947.4</v>
      </c>
      <c r="E73" s="17">
        <v>50940.5</v>
      </c>
      <c r="F73" s="17">
        <f t="shared" si="2"/>
        <v>8.7384384937646171</v>
      </c>
      <c r="G73" s="17">
        <v>55691.4</v>
      </c>
      <c r="H73" s="41">
        <f t="shared" si="5"/>
        <v>91.469239415780535</v>
      </c>
    </row>
    <row r="74" spans="1:8" s="18" customFormat="1" ht="23.25" customHeight="1" x14ac:dyDescent="0.25">
      <c r="A74" s="15" t="s">
        <v>126</v>
      </c>
      <c r="B74" s="16" t="s">
        <v>127</v>
      </c>
      <c r="C74" s="17">
        <v>168279.3</v>
      </c>
      <c r="D74" s="17">
        <v>168279.3</v>
      </c>
      <c r="E74" s="17">
        <v>28358.2</v>
      </c>
      <c r="F74" s="17">
        <f t="shared" si="2"/>
        <v>16.851864727271863</v>
      </c>
      <c r="G74" s="17">
        <v>38799.199999999997</v>
      </c>
      <c r="H74" s="41">
        <f t="shared" si="5"/>
        <v>73.089651333017187</v>
      </c>
    </row>
    <row r="75" spans="1:8" s="18" customFormat="1" ht="31.5" x14ac:dyDescent="0.25">
      <c r="A75" s="15" t="s">
        <v>128</v>
      </c>
      <c r="B75" s="16" t="s">
        <v>129</v>
      </c>
      <c r="C75" s="17">
        <v>77152.3</v>
      </c>
      <c r="D75" s="17">
        <v>86721.4</v>
      </c>
      <c r="E75" s="17">
        <v>68272</v>
      </c>
      <c r="F75" s="17">
        <f t="shared" si="2"/>
        <v>78.72566632918749</v>
      </c>
      <c r="G75" s="17">
        <v>10170.799999999999</v>
      </c>
      <c r="H75" s="41" t="s">
        <v>248</v>
      </c>
    </row>
    <row r="76" spans="1:8" s="18" customFormat="1" ht="25.5" customHeight="1" x14ac:dyDescent="0.25">
      <c r="A76" s="15" t="s">
        <v>130</v>
      </c>
      <c r="B76" s="16" t="s">
        <v>131</v>
      </c>
      <c r="C76" s="17">
        <v>1152172.5</v>
      </c>
      <c r="D76" s="17">
        <v>1158638.3999999999</v>
      </c>
      <c r="E76" s="17">
        <v>36552.199999999997</v>
      </c>
      <c r="F76" s="17">
        <f t="shared" si="2"/>
        <v>3.1547547535106726</v>
      </c>
      <c r="G76" s="17">
        <v>6152.5</v>
      </c>
      <c r="H76" s="41" t="s">
        <v>249</v>
      </c>
    </row>
    <row r="77" spans="1:8" s="18" customFormat="1" ht="31.5" x14ac:dyDescent="0.25">
      <c r="A77" s="15" t="s">
        <v>132</v>
      </c>
      <c r="B77" s="16" t="s">
        <v>133</v>
      </c>
      <c r="C77" s="17">
        <v>6840.7</v>
      </c>
      <c r="D77" s="17">
        <v>6840.7</v>
      </c>
      <c r="E77" s="17"/>
      <c r="F77" s="17"/>
      <c r="G77" s="17">
        <v>0</v>
      </c>
      <c r="H77" s="41"/>
    </row>
    <row r="78" spans="1:8" s="18" customFormat="1" ht="31.5" x14ac:dyDescent="0.25">
      <c r="A78" s="15" t="s">
        <v>134</v>
      </c>
      <c r="B78" s="16" t="s">
        <v>135</v>
      </c>
      <c r="C78" s="17">
        <v>4135343.5</v>
      </c>
      <c r="D78" s="17">
        <v>6173731.7000000002</v>
      </c>
      <c r="E78" s="17">
        <v>2388524.7000000002</v>
      </c>
      <c r="F78" s="17">
        <f t="shared" si="2"/>
        <v>38.688508280980201</v>
      </c>
      <c r="G78" s="17">
        <v>62321.3</v>
      </c>
      <c r="H78" s="41" t="s">
        <v>250</v>
      </c>
    </row>
    <row r="79" spans="1:8" s="14" customFormat="1" ht="31.5" customHeight="1" x14ac:dyDescent="0.25">
      <c r="A79" s="12" t="s">
        <v>136</v>
      </c>
      <c r="B79" s="24" t="s">
        <v>137</v>
      </c>
      <c r="C79" s="13">
        <f>SUM(C80:C84)</f>
        <v>19548034.900000002</v>
      </c>
      <c r="D79" s="13">
        <f t="shared" ref="D79:E79" si="8">SUM(D80:D84)</f>
        <v>17796952.200000003</v>
      </c>
      <c r="E79" s="13">
        <f t="shared" si="8"/>
        <v>5212966.5</v>
      </c>
      <c r="F79" s="22">
        <f>E79/D79*100</f>
        <v>29.291344053843105</v>
      </c>
      <c r="G79" s="13">
        <f>SUM(G80:G84)</f>
        <v>2629332.9999999995</v>
      </c>
      <c r="H79" s="22" t="s">
        <v>234</v>
      </c>
    </row>
    <row r="80" spans="1:8" s="18" customFormat="1" ht="33" customHeight="1" x14ac:dyDescent="0.25">
      <c r="A80" s="15" t="s">
        <v>138</v>
      </c>
      <c r="B80" s="16" t="s">
        <v>139</v>
      </c>
      <c r="C80" s="17">
        <v>2582813.7999999998</v>
      </c>
      <c r="D80" s="17">
        <v>1331731</v>
      </c>
      <c r="E80" s="17">
        <v>311145</v>
      </c>
      <c r="F80" s="17">
        <f t="shared" si="2"/>
        <v>23.363952630073189</v>
      </c>
      <c r="G80" s="17">
        <v>171109.3</v>
      </c>
      <c r="H80" s="41" t="s">
        <v>241</v>
      </c>
    </row>
    <row r="81" spans="1:8" s="18" customFormat="1" ht="30.75" customHeight="1" x14ac:dyDescent="0.25">
      <c r="A81" s="15" t="s">
        <v>140</v>
      </c>
      <c r="B81" s="16" t="s">
        <v>141</v>
      </c>
      <c r="C81" s="17">
        <v>16051131.5</v>
      </c>
      <c r="D81" s="17">
        <v>15551131.6</v>
      </c>
      <c r="E81" s="17">
        <v>4872684</v>
      </c>
      <c r="F81" s="17">
        <f t="shared" ref="F81:F126" si="9">E81/D81*100</f>
        <v>31.333308246198627</v>
      </c>
      <c r="G81" s="17">
        <v>2425106.2999999998</v>
      </c>
      <c r="H81" s="41" t="s">
        <v>234</v>
      </c>
    </row>
    <row r="82" spans="1:8" s="18" customFormat="1" ht="25.5" customHeight="1" x14ac:dyDescent="0.25">
      <c r="A82" s="15" t="s">
        <v>142</v>
      </c>
      <c r="B82" s="16" t="s">
        <v>143</v>
      </c>
      <c r="C82" s="17">
        <v>871536.8</v>
      </c>
      <c r="D82" s="17">
        <v>871536.8</v>
      </c>
      <c r="E82" s="17">
        <v>29137.5</v>
      </c>
      <c r="F82" s="17">
        <f t="shared" si="9"/>
        <v>3.3432323224905707</v>
      </c>
      <c r="G82" s="17">
        <v>33117.4</v>
      </c>
      <c r="H82" s="41">
        <f t="shared" si="5"/>
        <v>87.982450313128453</v>
      </c>
    </row>
    <row r="83" spans="1:8" s="18" customFormat="1" ht="21" customHeight="1" x14ac:dyDescent="0.25">
      <c r="A83" s="15" t="s">
        <v>144</v>
      </c>
      <c r="B83" s="16" t="s">
        <v>145</v>
      </c>
      <c r="C83" s="17">
        <v>14952.8</v>
      </c>
      <c r="D83" s="17">
        <v>14952.8</v>
      </c>
      <c r="E83" s="17"/>
      <c r="F83" s="17">
        <f t="shared" si="9"/>
        <v>0</v>
      </c>
      <c r="G83" s="17"/>
      <c r="H83" s="41"/>
    </row>
    <row r="84" spans="1:8" s="18" customFormat="1" ht="31.5" customHeight="1" x14ac:dyDescent="0.25">
      <c r="A84" s="15" t="s">
        <v>251</v>
      </c>
      <c r="B84" s="16" t="s">
        <v>252</v>
      </c>
      <c r="C84" s="17">
        <v>27600</v>
      </c>
      <c r="D84" s="17">
        <v>27600</v>
      </c>
      <c r="E84" s="17"/>
      <c r="F84" s="17"/>
      <c r="G84" s="17"/>
      <c r="H84" s="41"/>
    </row>
    <row r="85" spans="1:8" s="14" customFormat="1" ht="33" customHeight="1" x14ac:dyDescent="0.25">
      <c r="A85" s="12" t="s">
        <v>146</v>
      </c>
      <c r="B85" s="24" t="s">
        <v>147</v>
      </c>
      <c r="C85" s="13">
        <f>SUM(C86:C87)</f>
        <v>88325</v>
      </c>
      <c r="D85" s="13">
        <f t="shared" ref="D85:E85" si="10">SUM(D86:D87)</f>
        <v>103365</v>
      </c>
      <c r="E85" s="13">
        <f t="shared" si="10"/>
        <v>5515.6</v>
      </c>
      <c r="F85" s="22">
        <f>E85/D85*100</f>
        <v>5.3360421806220675</v>
      </c>
      <c r="G85" s="13">
        <f>SUM(G86:G87)</f>
        <v>957.2</v>
      </c>
      <c r="H85" s="22" t="s">
        <v>253</v>
      </c>
    </row>
    <row r="86" spans="1:8" s="18" customFormat="1" ht="29.25" customHeight="1" x14ac:dyDescent="0.25">
      <c r="A86" s="15" t="s">
        <v>148</v>
      </c>
      <c r="B86" s="16" t="s">
        <v>149</v>
      </c>
      <c r="C86" s="17">
        <v>35294.5</v>
      </c>
      <c r="D86" s="17">
        <v>35294.5</v>
      </c>
      <c r="E86" s="17"/>
      <c r="F86" s="17">
        <f t="shared" si="9"/>
        <v>0</v>
      </c>
      <c r="G86" s="39"/>
      <c r="H86" s="41"/>
    </row>
    <row r="87" spans="1:8" s="18" customFormat="1" ht="50.25" customHeight="1" x14ac:dyDescent="0.25">
      <c r="A87" s="15" t="s">
        <v>150</v>
      </c>
      <c r="B87" s="16" t="s">
        <v>151</v>
      </c>
      <c r="C87" s="17">
        <v>53030.5</v>
      </c>
      <c r="D87" s="17">
        <v>68070.5</v>
      </c>
      <c r="E87" s="17">
        <v>5515.6</v>
      </c>
      <c r="F87" s="17">
        <f t="shared" si="9"/>
        <v>8.1027757986205486</v>
      </c>
      <c r="G87" s="17">
        <v>957.2</v>
      </c>
      <c r="H87" s="41" t="s">
        <v>253</v>
      </c>
    </row>
    <row r="88" spans="1:8" s="14" customFormat="1" ht="56.25" customHeight="1" x14ac:dyDescent="0.25">
      <c r="A88" s="12" t="s">
        <v>152</v>
      </c>
      <c r="B88" s="21" t="s">
        <v>262</v>
      </c>
      <c r="C88" s="13">
        <f>SUM(C89:C92)</f>
        <v>1090623.3</v>
      </c>
      <c r="D88" s="13">
        <f t="shared" ref="D88:E88" si="11">SUM(D89:D92)</f>
        <v>1188650.2</v>
      </c>
      <c r="E88" s="13">
        <f t="shared" si="11"/>
        <v>200682</v>
      </c>
      <c r="F88" s="22">
        <f>E88/D88*100</f>
        <v>16.883183967831748</v>
      </c>
      <c r="G88" s="13">
        <f>SUM(G89:G92)</f>
        <v>84206.5</v>
      </c>
      <c r="H88" s="22" t="s">
        <v>236</v>
      </c>
    </row>
    <row r="89" spans="1:8" s="18" customFormat="1" ht="37.5" customHeight="1" x14ac:dyDescent="0.25">
      <c r="A89" s="15" t="s">
        <v>153</v>
      </c>
      <c r="B89" s="16" t="s">
        <v>263</v>
      </c>
      <c r="C89" s="17">
        <v>116281.3</v>
      </c>
      <c r="D89" s="17">
        <v>116341.5</v>
      </c>
      <c r="E89" s="17">
        <v>9542.9</v>
      </c>
      <c r="F89" s="17">
        <f t="shared" si="9"/>
        <v>8.2024900830743963</v>
      </c>
      <c r="G89" s="17">
        <v>42111</v>
      </c>
      <c r="H89" s="41">
        <f t="shared" si="5"/>
        <v>22.661299897888913</v>
      </c>
    </row>
    <row r="90" spans="1:8" s="18" customFormat="1" ht="26.25" customHeight="1" x14ac:dyDescent="0.25">
      <c r="A90" s="15" t="s">
        <v>154</v>
      </c>
      <c r="B90" s="16" t="s">
        <v>264</v>
      </c>
      <c r="C90" s="17">
        <v>203720</v>
      </c>
      <c r="D90" s="17">
        <v>203720</v>
      </c>
      <c r="E90" s="17"/>
      <c r="F90" s="17">
        <f t="shared" si="9"/>
        <v>0</v>
      </c>
      <c r="G90" s="17"/>
      <c r="H90" s="41"/>
    </row>
    <row r="91" spans="1:8" s="18" customFormat="1" ht="27.75" customHeight="1" x14ac:dyDescent="0.25">
      <c r="A91" s="15" t="s">
        <v>155</v>
      </c>
      <c r="B91" s="16" t="s">
        <v>265</v>
      </c>
      <c r="C91" s="17">
        <v>314652.3</v>
      </c>
      <c r="D91" s="17">
        <v>413285.2</v>
      </c>
      <c r="E91" s="17">
        <v>83097.600000000006</v>
      </c>
      <c r="F91" s="17">
        <f t="shared" si="9"/>
        <v>20.106599510459123</v>
      </c>
      <c r="G91" s="17">
        <v>42095.5</v>
      </c>
      <c r="H91" s="41" t="s">
        <v>234</v>
      </c>
    </row>
    <row r="92" spans="1:8" s="18" customFormat="1" ht="39.75" customHeight="1" x14ac:dyDescent="0.25">
      <c r="A92" s="15" t="s">
        <v>156</v>
      </c>
      <c r="B92" s="16" t="s">
        <v>266</v>
      </c>
      <c r="C92" s="17">
        <v>455969.7</v>
      </c>
      <c r="D92" s="17">
        <v>455303.5</v>
      </c>
      <c r="E92" s="17">
        <v>108041.5</v>
      </c>
      <c r="F92" s="17">
        <f t="shared" si="9"/>
        <v>23.729556219093418</v>
      </c>
      <c r="G92" s="17"/>
      <c r="H92" s="41"/>
    </row>
    <row r="93" spans="1:8" s="14" customFormat="1" ht="45.75" customHeight="1" x14ac:dyDescent="0.25">
      <c r="A93" s="12" t="s">
        <v>157</v>
      </c>
      <c r="B93" s="21" t="s">
        <v>158</v>
      </c>
      <c r="C93" s="13">
        <f>SUM(C94:C95)</f>
        <v>113161.60000000001</v>
      </c>
      <c r="D93" s="13">
        <f t="shared" ref="D93:E93" si="12">SUM(D94:D95)</f>
        <v>113161.60000000001</v>
      </c>
      <c r="E93" s="13">
        <f t="shared" si="12"/>
        <v>39637.4</v>
      </c>
      <c r="F93" s="22">
        <f>E93/D93*100</f>
        <v>35.027253061109072</v>
      </c>
      <c r="G93" s="13">
        <f>SUM(G94:G95)</f>
        <v>38838</v>
      </c>
      <c r="H93" s="22">
        <f>E93/G93*100</f>
        <v>102.05829342396622</v>
      </c>
    </row>
    <row r="94" spans="1:8" s="18" customFormat="1" ht="26.25" customHeight="1" x14ac:dyDescent="0.25">
      <c r="A94" s="15" t="s">
        <v>159</v>
      </c>
      <c r="B94" s="16" t="s">
        <v>160</v>
      </c>
      <c r="C94" s="17">
        <v>1500</v>
      </c>
      <c r="D94" s="17">
        <v>1500</v>
      </c>
      <c r="E94" s="17"/>
      <c r="F94" s="17">
        <f t="shared" si="9"/>
        <v>0</v>
      </c>
      <c r="G94" s="39"/>
      <c r="H94" s="41"/>
    </row>
    <row r="95" spans="1:8" s="18" customFormat="1" ht="39" customHeight="1" x14ac:dyDescent="0.25">
      <c r="A95" s="15" t="s">
        <v>161</v>
      </c>
      <c r="B95" s="16" t="s">
        <v>162</v>
      </c>
      <c r="C95" s="17">
        <v>111661.6</v>
      </c>
      <c r="D95" s="17">
        <v>111661.6</v>
      </c>
      <c r="E95" s="17">
        <v>39637.4</v>
      </c>
      <c r="F95" s="17">
        <f t="shared" si="9"/>
        <v>35.497789750460321</v>
      </c>
      <c r="G95" s="17">
        <v>38838</v>
      </c>
      <c r="H95" s="41">
        <f t="shared" si="5"/>
        <v>102.05829342396622</v>
      </c>
    </row>
    <row r="96" spans="1:8" s="14" customFormat="1" ht="47.25" customHeight="1" x14ac:dyDescent="0.25">
      <c r="A96" s="12" t="s">
        <v>163</v>
      </c>
      <c r="B96" s="21" t="s">
        <v>267</v>
      </c>
      <c r="C96" s="13">
        <f>SUM(C97:C99)</f>
        <v>1003429</v>
      </c>
      <c r="D96" s="13">
        <f t="shared" ref="D96:E96" si="13">SUM(D97:D99)</f>
        <v>1034153.1</v>
      </c>
      <c r="E96" s="13">
        <f t="shared" si="13"/>
        <v>277139</v>
      </c>
      <c r="F96" s="22">
        <f>E96/D96*100</f>
        <v>26.798643256980036</v>
      </c>
      <c r="G96" s="13">
        <f>SUM(G97:G99)</f>
        <v>193470.69999999998</v>
      </c>
      <c r="H96" s="22" t="s">
        <v>240</v>
      </c>
    </row>
    <row r="97" spans="1:8" s="18" customFormat="1" ht="34.5" customHeight="1" x14ac:dyDescent="0.25">
      <c r="A97" s="15" t="s">
        <v>164</v>
      </c>
      <c r="B97" s="16" t="s">
        <v>165</v>
      </c>
      <c r="C97" s="17">
        <v>529903.30000000005</v>
      </c>
      <c r="D97" s="17">
        <v>545597.19999999995</v>
      </c>
      <c r="E97" s="17">
        <v>205355.3</v>
      </c>
      <c r="F97" s="17">
        <f t="shared" si="9"/>
        <v>37.638627910847049</v>
      </c>
      <c r="G97" s="17">
        <v>158915.4</v>
      </c>
      <c r="H97" s="41">
        <f t="shared" si="5"/>
        <v>129.22303313586977</v>
      </c>
    </row>
    <row r="98" spans="1:8" s="18" customFormat="1" ht="25.5" customHeight="1" x14ac:dyDescent="0.25">
      <c r="A98" s="15" t="s">
        <v>166</v>
      </c>
      <c r="B98" s="16" t="s">
        <v>167</v>
      </c>
      <c r="C98" s="17">
        <v>274759.2</v>
      </c>
      <c r="D98" s="17">
        <v>271789.40000000002</v>
      </c>
      <c r="E98" s="17">
        <v>34988.9</v>
      </c>
      <c r="F98" s="17">
        <f t="shared" si="9"/>
        <v>12.873533699253906</v>
      </c>
      <c r="G98" s="17">
        <v>32073.5</v>
      </c>
      <c r="H98" s="41">
        <f t="shared" si="5"/>
        <v>109.08974698738834</v>
      </c>
    </row>
    <row r="99" spans="1:8" s="18" customFormat="1" ht="40.5" customHeight="1" x14ac:dyDescent="0.25">
      <c r="A99" s="15" t="s">
        <v>168</v>
      </c>
      <c r="B99" s="16" t="s">
        <v>169</v>
      </c>
      <c r="C99" s="17">
        <v>198766.5</v>
      </c>
      <c r="D99" s="17">
        <v>216766.5</v>
      </c>
      <c r="E99" s="17">
        <v>36794.800000000003</v>
      </c>
      <c r="F99" s="17">
        <f t="shared" si="9"/>
        <v>16.974394106100345</v>
      </c>
      <c r="G99" s="17">
        <v>2481.8000000000002</v>
      </c>
      <c r="H99" s="41" t="s">
        <v>254</v>
      </c>
    </row>
    <row r="100" spans="1:8" s="14" customFormat="1" ht="48" customHeight="1" x14ac:dyDescent="0.25">
      <c r="A100" s="12" t="s">
        <v>170</v>
      </c>
      <c r="B100" s="21" t="s">
        <v>268</v>
      </c>
      <c r="C100" s="13">
        <f>SUM(C101:C105)</f>
        <v>178554.09999999998</v>
      </c>
      <c r="D100" s="13">
        <f t="shared" ref="D100:E100" si="14">SUM(D101:D105)</f>
        <v>182256.69999999998</v>
      </c>
      <c r="E100" s="13">
        <f t="shared" si="14"/>
        <v>58864.7</v>
      </c>
      <c r="F100" s="22">
        <f>E100/D100*100</f>
        <v>32.297687821627406</v>
      </c>
      <c r="G100" s="13">
        <f>SUM(G101:G105)</f>
        <v>46233.3</v>
      </c>
      <c r="H100" s="22">
        <f t="shared" si="5"/>
        <v>127.32100023143491</v>
      </c>
    </row>
    <row r="101" spans="1:8" s="18" customFormat="1" ht="45" customHeight="1" x14ac:dyDescent="0.25">
      <c r="A101" s="15" t="s">
        <v>171</v>
      </c>
      <c r="B101" s="16" t="s">
        <v>172</v>
      </c>
      <c r="C101" s="17">
        <v>61125.8</v>
      </c>
      <c r="D101" s="17">
        <v>64828.4</v>
      </c>
      <c r="E101" s="17">
        <v>13262.7</v>
      </c>
      <c r="F101" s="17">
        <f t="shared" si="9"/>
        <v>20.458163397523307</v>
      </c>
      <c r="G101" s="17">
        <v>9667.4</v>
      </c>
      <c r="H101" s="41">
        <f t="shared" si="5"/>
        <v>137.18993731510025</v>
      </c>
    </row>
    <row r="102" spans="1:8" s="18" customFormat="1" ht="33" customHeight="1" x14ac:dyDescent="0.25">
      <c r="A102" s="15" t="s">
        <v>173</v>
      </c>
      <c r="B102" s="16" t="s">
        <v>174</v>
      </c>
      <c r="C102" s="17">
        <v>116847</v>
      </c>
      <c r="D102" s="17">
        <v>116847</v>
      </c>
      <c r="E102" s="17">
        <v>45602</v>
      </c>
      <c r="F102" s="17">
        <f t="shared" si="9"/>
        <v>39.027103819524676</v>
      </c>
      <c r="G102" s="39">
        <v>36565.9</v>
      </c>
      <c r="H102" s="41">
        <f t="shared" si="5"/>
        <v>124.7118216699165</v>
      </c>
    </row>
    <row r="103" spans="1:8" s="18" customFormat="1" ht="40.5" customHeight="1" x14ac:dyDescent="0.25">
      <c r="A103" s="15" t="s">
        <v>175</v>
      </c>
      <c r="B103" s="16" t="s">
        <v>269</v>
      </c>
      <c r="C103" s="17">
        <v>301.3</v>
      </c>
      <c r="D103" s="17">
        <v>301.3</v>
      </c>
      <c r="E103" s="17"/>
      <c r="F103" s="17">
        <f t="shared" si="9"/>
        <v>0</v>
      </c>
      <c r="G103" s="39"/>
      <c r="H103" s="41"/>
    </row>
    <row r="104" spans="1:8" s="18" customFormat="1" ht="26.25" customHeight="1" x14ac:dyDescent="0.25">
      <c r="A104" s="15" t="s">
        <v>176</v>
      </c>
      <c r="B104" s="16" t="s">
        <v>177</v>
      </c>
      <c r="C104" s="17">
        <v>260</v>
      </c>
      <c r="D104" s="17">
        <v>260</v>
      </c>
      <c r="E104" s="17"/>
      <c r="F104" s="17">
        <f t="shared" si="9"/>
        <v>0</v>
      </c>
      <c r="G104" s="39"/>
      <c r="H104" s="41"/>
    </row>
    <row r="105" spans="1:8" s="18" customFormat="1" ht="39" customHeight="1" x14ac:dyDescent="0.25">
      <c r="A105" s="15" t="s">
        <v>232</v>
      </c>
      <c r="B105" s="16" t="s">
        <v>233</v>
      </c>
      <c r="C105" s="17">
        <v>20</v>
      </c>
      <c r="D105" s="17">
        <v>20</v>
      </c>
      <c r="E105" s="17"/>
      <c r="F105" s="17">
        <f t="shared" si="9"/>
        <v>0</v>
      </c>
      <c r="G105" s="39"/>
      <c r="H105" s="41"/>
    </row>
    <row r="106" spans="1:8" s="14" customFormat="1" ht="40.5" customHeight="1" x14ac:dyDescent="0.25">
      <c r="A106" s="12" t="s">
        <v>178</v>
      </c>
      <c r="B106" s="21" t="s">
        <v>179</v>
      </c>
      <c r="C106" s="13">
        <f>SUM(C107:C111)</f>
        <v>8897200.4000000004</v>
      </c>
      <c r="D106" s="13">
        <f t="shared" ref="D106:E106" si="15">SUM(D107:D111)</f>
        <v>9582520.5999999996</v>
      </c>
      <c r="E106" s="13">
        <f t="shared" si="15"/>
        <v>2027187</v>
      </c>
      <c r="F106" s="22">
        <f>E106/D106*100</f>
        <v>21.155049747558071</v>
      </c>
      <c r="G106" s="13">
        <f>SUM(G107:G111)</f>
        <v>1736082.5</v>
      </c>
      <c r="H106" s="22">
        <f>E106/G106*100</f>
        <v>116.76789553491842</v>
      </c>
    </row>
    <row r="107" spans="1:8" s="18" customFormat="1" ht="27.75" customHeight="1" x14ac:dyDescent="0.25">
      <c r="A107" s="15" t="s">
        <v>180</v>
      </c>
      <c r="B107" s="16" t="s">
        <v>181</v>
      </c>
      <c r="C107" s="17">
        <v>11036.8</v>
      </c>
      <c r="D107" s="17">
        <v>11036.8</v>
      </c>
      <c r="E107" s="17">
        <v>1764.9</v>
      </c>
      <c r="F107" s="17">
        <f t="shared" si="9"/>
        <v>15.991048129892723</v>
      </c>
      <c r="G107" s="17"/>
      <c r="H107" s="41"/>
    </row>
    <row r="108" spans="1:8" s="18" customFormat="1" ht="42.75" customHeight="1" x14ac:dyDescent="0.25">
      <c r="A108" s="15" t="s">
        <v>182</v>
      </c>
      <c r="B108" s="16" t="s">
        <v>183</v>
      </c>
      <c r="C108" s="17">
        <v>489285.8</v>
      </c>
      <c r="D108" s="17">
        <v>502066.5</v>
      </c>
      <c r="E108" s="17">
        <v>91848.2</v>
      </c>
      <c r="F108" s="17">
        <f t="shared" si="9"/>
        <v>18.294030770824182</v>
      </c>
      <c r="G108" s="17">
        <v>92043.8</v>
      </c>
      <c r="H108" s="41">
        <f t="shared" si="5"/>
        <v>99.787492476407962</v>
      </c>
    </row>
    <row r="109" spans="1:8" s="18" customFormat="1" ht="39" customHeight="1" x14ac:dyDescent="0.25">
      <c r="A109" s="15" t="s">
        <v>184</v>
      </c>
      <c r="B109" s="16" t="s">
        <v>185</v>
      </c>
      <c r="C109" s="17">
        <v>230.4</v>
      </c>
      <c r="D109" s="17">
        <v>230.4</v>
      </c>
      <c r="E109" s="17"/>
      <c r="F109" s="17">
        <f t="shared" si="9"/>
        <v>0</v>
      </c>
      <c r="G109" s="17"/>
      <c r="H109" s="41"/>
    </row>
    <row r="110" spans="1:8" s="18" customFormat="1" ht="30" customHeight="1" x14ac:dyDescent="0.25">
      <c r="A110" s="15" t="s">
        <v>186</v>
      </c>
      <c r="B110" s="16" t="s">
        <v>187</v>
      </c>
      <c r="C110" s="17">
        <v>8271084.5</v>
      </c>
      <c r="D110" s="17">
        <v>8943624</v>
      </c>
      <c r="E110" s="17">
        <v>1917224.7</v>
      </c>
      <c r="F110" s="17">
        <f t="shared" si="9"/>
        <v>21.43677663551151</v>
      </c>
      <c r="G110" s="17">
        <v>1628083.8</v>
      </c>
      <c r="H110" s="41">
        <f t="shared" si="5"/>
        <v>117.7595833826244</v>
      </c>
    </row>
    <row r="111" spans="1:8" s="18" customFormat="1" ht="36.75" customHeight="1" x14ac:dyDescent="0.25">
      <c r="A111" s="15" t="s">
        <v>188</v>
      </c>
      <c r="B111" s="16" t="s">
        <v>189</v>
      </c>
      <c r="C111" s="17">
        <v>125562.9</v>
      </c>
      <c r="D111" s="17">
        <v>125562.9</v>
      </c>
      <c r="E111" s="17">
        <v>16349.2</v>
      </c>
      <c r="F111" s="17">
        <f t="shared" si="9"/>
        <v>13.0207250708609</v>
      </c>
      <c r="G111" s="17">
        <v>15954.9</v>
      </c>
      <c r="H111" s="41">
        <f t="shared" si="5"/>
        <v>102.47134109270506</v>
      </c>
    </row>
    <row r="112" spans="1:8" s="14" customFormat="1" ht="41.25" customHeight="1" x14ac:dyDescent="0.25">
      <c r="A112" s="12" t="s">
        <v>190</v>
      </c>
      <c r="B112" s="21" t="s">
        <v>191</v>
      </c>
      <c r="C112" s="22">
        <f>C113</f>
        <v>74611.100000000006</v>
      </c>
      <c r="D112" s="22">
        <f t="shared" ref="D112:E112" si="16">D113</f>
        <v>73532.600000000006</v>
      </c>
      <c r="E112" s="22">
        <f t="shared" si="16"/>
        <v>1350</v>
      </c>
      <c r="F112" s="22">
        <f>E112/D112*100</f>
        <v>1.8359203944916949</v>
      </c>
      <c r="G112" s="22"/>
      <c r="H112" s="22"/>
    </row>
    <row r="113" spans="1:8" s="18" customFormat="1" ht="35.25" customHeight="1" x14ac:dyDescent="0.25">
      <c r="A113" s="15" t="s">
        <v>192</v>
      </c>
      <c r="B113" s="16" t="s">
        <v>193</v>
      </c>
      <c r="C113" s="17">
        <v>74611.100000000006</v>
      </c>
      <c r="D113" s="17">
        <v>73532.600000000006</v>
      </c>
      <c r="E113" s="17">
        <v>1350</v>
      </c>
      <c r="F113" s="17">
        <f t="shared" si="9"/>
        <v>1.8359203944916949</v>
      </c>
      <c r="G113" s="39"/>
      <c r="H113" s="41"/>
    </row>
    <row r="114" spans="1:8" s="14" customFormat="1" ht="34.5" customHeight="1" x14ac:dyDescent="0.25">
      <c r="A114" s="12" t="s">
        <v>194</v>
      </c>
      <c r="B114" s="21" t="s">
        <v>195</v>
      </c>
      <c r="C114" s="13">
        <f>SUM(C115:C116)</f>
        <v>3002.5</v>
      </c>
      <c r="D114" s="13">
        <f t="shared" ref="D114:E114" si="17">SUM(D115:D116)</f>
        <v>243502</v>
      </c>
      <c r="E114" s="13">
        <f t="shared" si="17"/>
        <v>57888.6</v>
      </c>
      <c r="F114" s="22">
        <f>E114/D114*100</f>
        <v>23.773357097682975</v>
      </c>
      <c r="G114" s="13"/>
      <c r="H114" s="22"/>
    </row>
    <row r="115" spans="1:8" s="18" customFormat="1" ht="35.25" customHeight="1" x14ac:dyDescent="0.25">
      <c r="A115" s="15" t="s">
        <v>196</v>
      </c>
      <c r="B115" s="16" t="s">
        <v>197</v>
      </c>
      <c r="C115" s="17">
        <v>2242.5</v>
      </c>
      <c r="D115" s="17">
        <v>219690.5</v>
      </c>
      <c r="E115" s="17">
        <v>51945.7</v>
      </c>
      <c r="F115" s="17">
        <f t="shared" si="9"/>
        <v>23.64494595806373</v>
      </c>
      <c r="G115" s="39"/>
      <c r="H115" s="41"/>
    </row>
    <row r="116" spans="1:8" s="18" customFormat="1" ht="30.75" customHeight="1" x14ac:dyDescent="0.25">
      <c r="A116" s="15" t="s">
        <v>198</v>
      </c>
      <c r="B116" s="16" t="s">
        <v>199</v>
      </c>
      <c r="C116" s="17">
        <v>760</v>
      </c>
      <c r="D116" s="17">
        <v>23811.5</v>
      </c>
      <c r="E116" s="17">
        <v>5942.9</v>
      </c>
      <c r="F116" s="17">
        <f t="shared" si="9"/>
        <v>24.958108476996408</v>
      </c>
      <c r="G116" s="39"/>
      <c r="H116" s="41"/>
    </row>
    <row r="117" spans="1:8" s="14" customFormat="1" ht="36" customHeight="1" x14ac:dyDescent="0.25">
      <c r="A117" s="12" t="s">
        <v>200</v>
      </c>
      <c r="B117" s="21" t="s">
        <v>270</v>
      </c>
      <c r="C117" s="13">
        <f>SUM(C118:C119)</f>
        <v>1163809.3999999999</v>
      </c>
      <c r="D117" s="13">
        <f t="shared" ref="D117:E117" si="18">SUM(D118:D119)</f>
        <v>1377809.4</v>
      </c>
      <c r="E117" s="13">
        <f t="shared" si="18"/>
        <v>381093.4</v>
      </c>
      <c r="F117" s="22">
        <f>E117/D117*100</f>
        <v>27.659370011556028</v>
      </c>
      <c r="G117" s="13">
        <f>SUM(G118:G119)</f>
        <v>460899.1</v>
      </c>
      <c r="H117" s="22">
        <f t="shared" ref="H117:H119" si="19">E117/G117*100</f>
        <v>82.684778512260067</v>
      </c>
    </row>
    <row r="118" spans="1:8" s="18" customFormat="1" ht="20.25" customHeight="1" x14ac:dyDescent="0.25">
      <c r="A118" s="15" t="s">
        <v>201</v>
      </c>
      <c r="B118" s="16" t="s">
        <v>202</v>
      </c>
      <c r="C118" s="17">
        <v>673809.4</v>
      </c>
      <c r="D118" s="17">
        <v>673809.4</v>
      </c>
      <c r="E118" s="17">
        <v>122623.2</v>
      </c>
      <c r="F118" s="17">
        <f t="shared" si="9"/>
        <v>18.198499456968097</v>
      </c>
      <c r="G118" s="17">
        <v>220899.1</v>
      </c>
      <c r="H118" s="41">
        <f t="shared" si="19"/>
        <v>55.510955001627437</v>
      </c>
    </row>
    <row r="119" spans="1:8" s="18" customFormat="1" ht="20.25" customHeight="1" x14ac:dyDescent="0.25">
      <c r="A119" s="15" t="s">
        <v>203</v>
      </c>
      <c r="B119" s="16" t="s">
        <v>204</v>
      </c>
      <c r="C119" s="25">
        <v>490000</v>
      </c>
      <c r="D119" s="25">
        <v>704000</v>
      </c>
      <c r="E119" s="17">
        <v>258470.2</v>
      </c>
      <c r="F119" s="17">
        <f t="shared" si="9"/>
        <v>36.714517045454549</v>
      </c>
      <c r="G119" s="17">
        <v>240000</v>
      </c>
      <c r="H119" s="41">
        <f t="shared" si="19"/>
        <v>107.69591666666668</v>
      </c>
    </row>
    <row r="120" spans="1:8" s="14" customFormat="1" ht="33" customHeight="1" x14ac:dyDescent="0.25">
      <c r="A120" s="12" t="s">
        <v>205</v>
      </c>
      <c r="B120" s="21" t="s">
        <v>206</v>
      </c>
      <c r="C120" s="22">
        <f>SUM(C121:C123)</f>
        <v>358155.7</v>
      </c>
      <c r="D120" s="22">
        <f t="shared" ref="D120:E120" si="20">SUM(D121:D123)</f>
        <v>421284.7</v>
      </c>
      <c r="E120" s="22">
        <f t="shared" si="20"/>
        <v>21896.400000000001</v>
      </c>
      <c r="F120" s="22">
        <f>E120/D120*100</f>
        <v>5.1975303161970992</v>
      </c>
      <c r="G120" s="22">
        <f>SUM(G121:G123)</f>
        <v>2702.2999999999997</v>
      </c>
      <c r="H120" s="22" t="s">
        <v>255</v>
      </c>
    </row>
    <row r="121" spans="1:8" s="18" customFormat="1" ht="27.75" customHeight="1" x14ac:dyDescent="0.25">
      <c r="A121" s="15" t="s">
        <v>207</v>
      </c>
      <c r="B121" s="16" t="s">
        <v>208</v>
      </c>
      <c r="C121" s="25">
        <v>38927.300000000003</v>
      </c>
      <c r="D121" s="25">
        <v>99056.3</v>
      </c>
      <c r="E121" s="17">
        <v>10875.1</v>
      </c>
      <c r="F121" s="17">
        <f t="shared" si="9"/>
        <v>10.978706048984264</v>
      </c>
      <c r="G121" s="17">
        <v>2526.6</v>
      </c>
      <c r="H121" s="41" t="s">
        <v>256</v>
      </c>
    </row>
    <row r="122" spans="1:8" s="18" customFormat="1" ht="33" customHeight="1" x14ac:dyDescent="0.25">
      <c r="A122" s="15" t="s">
        <v>209</v>
      </c>
      <c r="B122" s="16" t="s">
        <v>210</v>
      </c>
      <c r="C122" s="25">
        <v>4403.1000000000004</v>
      </c>
      <c r="D122" s="25">
        <v>4403.1000000000004</v>
      </c>
      <c r="E122" s="17"/>
      <c r="F122" s="17">
        <f t="shared" si="9"/>
        <v>0</v>
      </c>
      <c r="G122" s="39"/>
      <c r="H122" s="41"/>
    </row>
    <row r="123" spans="1:8" s="18" customFormat="1" ht="24.75" customHeight="1" x14ac:dyDescent="0.25">
      <c r="A123" s="15" t="s">
        <v>211</v>
      </c>
      <c r="B123" s="16" t="s">
        <v>212</v>
      </c>
      <c r="C123" s="25">
        <v>314825.3</v>
      </c>
      <c r="D123" s="25">
        <v>317825.3</v>
      </c>
      <c r="E123" s="17">
        <v>11021.3</v>
      </c>
      <c r="F123" s="17">
        <f t="shared" si="9"/>
        <v>3.4677226765773526</v>
      </c>
      <c r="G123" s="39">
        <v>175.7</v>
      </c>
      <c r="H123" s="41" t="s">
        <v>257</v>
      </c>
    </row>
    <row r="124" spans="1:8" s="23" customFormat="1" ht="18.75" customHeight="1" x14ac:dyDescent="0.25">
      <c r="A124" s="26"/>
      <c r="B124" s="27" t="s">
        <v>213</v>
      </c>
      <c r="C124" s="28">
        <f>C6+C15+C29+C34+C40+C49+C58+C64+C68+C79+C85+C88+C93+C96+C100+C106+C112+C114+C117+C120</f>
        <v>138604702.79999995</v>
      </c>
      <c r="D124" s="28">
        <f t="shared" ref="D124:E124" si="21">D6+D15+D29+D34+D40+D49+D58+D64+D68+D79+D85+D88+D93+D96+D100+D106+D112+D114+D117+D120</f>
        <v>145366044.90000001</v>
      </c>
      <c r="E124" s="28">
        <f t="shared" si="21"/>
        <v>38048608.399999999</v>
      </c>
      <c r="F124" s="43">
        <f t="shared" si="9"/>
        <v>26.17434382711199</v>
      </c>
      <c r="G124" s="28">
        <f>G6+G15+G29+G34+G40+G49+G58+G64+G68+G79+G85+G88+G93+G96+G100+G106+G112+G114+G117+G120</f>
        <v>27100286.200000003</v>
      </c>
      <c r="H124" s="42">
        <f>E124/G124*100</f>
        <v>140.39928626288821</v>
      </c>
    </row>
    <row r="125" spans="1:8" s="23" customFormat="1" ht="20.25" customHeight="1" x14ac:dyDescent="0.25">
      <c r="A125" s="29"/>
      <c r="B125" s="30" t="s">
        <v>214</v>
      </c>
      <c r="C125" s="31"/>
      <c r="D125" s="32">
        <v>8518442.7999999821</v>
      </c>
      <c r="E125" s="32">
        <v>1020706.8999999985</v>
      </c>
      <c r="F125" s="43">
        <f t="shared" si="9"/>
        <v>11.982317941960011</v>
      </c>
      <c r="G125" s="40">
        <v>888081.6</v>
      </c>
      <c r="H125" s="42">
        <f>E125/G125*100</f>
        <v>114.93390922635922</v>
      </c>
    </row>
    <row r="126" spans="1:8" s="23" customFormat="1" x14ac:dyDescent="0.25">
      <c r="A126" s="29"/>
      <c r="B126" s="27" t="s">
        <v>215</v>
      </c>
      <c r="C126" s="32"/>
      <c r="D126" s="32">
        <f t="shared" ref="D126:E126" si="22">D124+D125</f>
        <v>153884487.69999999</v>
      </c>
      <c r="E126" s="32">
        <f t="shared" si="22"/>
        <v>39069315.299999997</v>
      </c>
      <c r="F126" s="43">
        <f t="shared" si="9"/>
        <v>25.388728834166951</v>
      </c>
      <c r="G126" s="32">
        <f>G124+G125</f>
        <v>27988367.800000004</v>
      </c>
      <c r="H126" s="42">
        <f>E126/G126*100</f>
        <v>139.59126012342881</v>
      </c>
    </row>
    <row r="127" spans="1:8" x14ac:dyDescent="0.25">
      <c r="D127" s="34"/>
      <c r="E127" s="34"/>
    </row>
    <row r="128" spans="1:8" s="18" customFormat="1" ht="21.75" customHeight="1" x14ac:dyDescent="0.2">
      <c r="A128" s="52" t="s">
        <v>237</v>
      </c>
      <c r="B128" s="52"/>
      <c r="C128" s="52"/>
      <c r="D128" s="52"/>
      <c r="E128" s="52"/>
      <c r="F128" s="52"/>
      <c r="G128" s="52"/>
      <c r="H128" s="52"/>
    </row>
    <row r="137" spans="1:8" ht="21" customHeight="1" x14ac:dyDescent="0.2">
      <c r="A137" s="44"/>
      <c r="B137" s="44"/>
      <c r="C137" s="44"/>
      <c r="D137" s="44"/>
      <c r="E137" s="44"/>
      <c r="F137" s="44"/>
      <c r="G137" s="44"/>
      <c r="H137" s="44"/>
    </row>
    <row r="138" spans="1:8" ht="21" customHeight="1" x14ac:dyDescent="0.2">
      <c r="A138" s="45"/>
      <c r="B138" s="45"/>
      <c r="C138" s="45"/>
      <c r="D138" s="45"/>
      <c r="E138" s="45"/>
      <c r="F138" s="45"/>
      <c r="G138" s="45"/>
      <c r="H138" s="45"/>
    </row>
    <row r="141" spans="1:8" x14ac:dyDescent="0.25">
      <c r="D141" s="36"/>
      <c r="E141" s="36"/>
      <c r="G141" s="36"/>
    </row>
    <row r="142" spans="1:8" x14ac:dyDescent="0.25">
      <c r="D142" s="36"/>
      <c r="E142" s="36"/>
    </row>
    <row r="143" spans="1:8" x14ac:dyDescent="0.25">
      <c r="D143" s="36"/>
      <c r="E143" s="36"/>
      <c r="G143" s="37"/>
    </row>
    <row r="147" spans="1:5" x14ac:dyDescent="0.25">
      <c r="D147" s="34"/>
      <c r="E147" s="34"/>
    </row>
    <row r="149" spans="1:5" x14ac:dyDescent="0.25">
      <c r="A149" s="38"/>
    </row>
  </sheetData>
  <mergeCells count="8">
    <mergeCell ref="A137:H137"/>
    <mergeCell ref="A138:H138"/>
    <mergeCell ref="A1:H1"/>
    <mergeCell ref="A3:A4"/>
    <mergeCell ref="B3:B4"/>
    <mergeCell ref="C3:F3"/>
    <mergeCell ref="H3:H4"/>
    <mergeCell ref="A128:H128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24" max="7" man="1"/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 2023 года</vt:lpstr>
      <vt:lpstr>'1 квартал 2023 года'!Заголовки_для_печати</vt:lpstr>
      <vt:lpstr>'1 квартал 2023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2023-04-26T08:42:36Z</cp:lastPrinted>
  <dcterms:created xsi:type="dcterms:W3CDTF">2021-01-29T07:43:13Z</dcterms:created>
  <dcterms:modified xsi:type="dcterms:W3CDTF">2023-04-26T08:42:53Z</dcterms:modified>
</cp:coreProperties>
</file>