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15" yWindow="270" windowWidth="15450" windowHeight="9225"/>
  </bookViews>
  <sheets>
    <sheet name="Расходы областного бюджета " sheetId="5" r:id="rId1"/>
  </sheets>
  <definedNames>
    <definedName name="_xlnm.Print_Titles" localSheetId="0">'Расходы областного бюджета '!$4:$6</definedName>
    <definedName name="_xlnm.Print_Area" localSheetId="0">'Расходы областного бюджета '!$A$1:$G$85</definedName>
  </definedNames>
  <calcPr calcId="145621"/>
</workbook>
</file>

<file path=xl/calcChain.xml><?xml version="1.0" encoding="utf-8"?>
<calcChain xmlns="http://schemas.openxmlformats.org/spreadsheetml/2006/main">
  <c r="D79" i="5" l="1"/>
  <c r="E79" i="5"/>
  <c r="F79" i="5"/>
  <c r="G79" i="5"/>
  <c r="D75" i="5"/>
  <c r="E75" i="5"/>
  <c r="F75" i="5"/>
  <c r="G75" i="5"/>
  <c r="D45" i="5"/>
  <c r="E45" i="5"/>
  <c r="F45" i="5"/>
  <c r="G45" i="5"/>
  <c r="C45" i="5"/>
  <c r="D41" i="5"/>
  <c r="E41" i="5"/>
  <c r="F41" i="5"/>
  <c r="G41" i="5"/>
  <c r="C41" i="5"/>
  <c r="C25" i="5"/>
  <c r="E25" i="5"/>
  <c r="F25" i="5"/>
  <c r="G25" i="5"/>
  <c r="D25" i="5"/>
  <c r="E7" i="5"/>
  <c r="F7" i="5"/>
  <c r="G7" i="5"/>
  <c r="D7" i="5"/>
  <c r="D17" i="5"/>
  <c r="E17" i="5"/>
  <c r="F17" i="5"/>
  <c r="G17" i="5"/>
  <c r="D81" i="5" l="1"/>
  <c r="E81" i="5"/>
  <c r="F81" i="5"/>
  <c r="G81" i="5"/>
  <c r="C81" i="5"/>
  <c r="C79" i="5"/>
  <c r="C75" i="5"/>
  <c r="D70" i="5"/>
  <c r="E70" i="5"/>
  <c r="F70" i="5"/>
  <c r="G70" i="5"/>
  <c r="C70" i="5"/>
  <c r="D64" i="5"/>
  <c r="E64" i="5"/>
  <c r="F64" i="5"/>
  <c r="G64" i="5"/>
  <c r="G85" i="5" s="1"/>
  <c r="C64" i="5"/>
  <c r="D56" i="5"/>
  <c r="E56" i="5"/>
  <c r="F56" i="5"/>
  <c r="G56" i="5"/>
  <c r="D53" i="5"/>
  <c r="E53" i="5"/>
  <c r="F53" i="5"/>
  <c r="G53" i="5"/>
  <c r="C56" i="5"/>
  <c r="C53" i="5"/>
  <c r="D36" i="5"/>
  <c r="E36" i="5"/>
  <c r="F36" i="5"/>
  <c r="G36" i="5"/>
  <c r="C36" i="5"/>
  <c r="D20" i="5"/>
  <c r="E20" i="5"/>
  <c r="F20" i="5"/>
  <c r="G20" i="5"/>
  <c r="C20" i="5"/>
  <c r="C17" i="5"/>
  <c r="C7" i="5"/>
  <c r="E85" i="5" l="1"/>
  <c r="F85" i="5"/>
  <c r="D85" i="5"/>
  <c r="C85" i="5"/>
</calcChain>
</file>

<file path=xl/sharedStrings.xml><?xml version="1.0" encoding="utf-8"?>
<sst xmlns="http://schemas.openxmlformats.org/spreadsheetml/2006/main" count="167" uniqueCount="166">
  <si>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</si>
  <si>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</si>
  <si>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</si>
  <si>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</si>
  <si>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</si>
  <si>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</si>
  <si>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</si>
  <si>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</si>
  <si>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</si>
  <si>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Всего: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</si>
  <si>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</si>
  <si>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</si>
  <si>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</si>
  <si>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</si>
  <si>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</si>
  <si>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</si>
  <si>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</si>
  <si>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</si>
  <si>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</si>
  <si>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</si>
  <si>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</si>
  <si>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</si>
  <si>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</si>
  <si>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</si>
  <si>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</si>
  <si>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</si>
  <si>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</si>
  <si>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</si>
  <si>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</si>
  <si>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</si>
  <si>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</si>
  <si>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</si>
  <si>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</si>
  <si>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</si>
  <si>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</si>
  <si>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</si>
  <si>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</si>
  <si>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</si>
  <si>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</si>
  <si>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</si>
  <si>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</si>
  <si>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</si>
  <si>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</si>
  <si>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</si>
  <si>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</si>
  <si>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</si>
  <si>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</si>
  <si>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</si>
  <si>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</si>
  <si>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</si>
  <si>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</si>
  <si>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</si>
  <si>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</si>
  <si>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</si>
  <si>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</si>
  <si>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</si>
  <si>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</si>
  <si>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</si>
  <si>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</si>
  <si>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</si>
  <si>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</si>
  <si>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</si>
  <si>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</si>
  <si>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</si>
  <si>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</si>
  <si>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</si>
  <si>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</si>
  <si>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</si>
  <si>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</si>
  <si>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</si>
  <si>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</si>
  <si>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</si>
  <si>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</si>
  <si>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</si>
  <si>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</si>
  <si>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</si>
  <si>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</si>
  <si>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</si>
  <si>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</si>
  <si>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</si>
  <si>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</si>
  <si>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</si>
  <si>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</si>
  <si>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</si>
  <si>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</si>
  <si>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</si>
  <si>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</si>
  <si>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</si>
  <si>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</si>
  <si>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</si>
  <si>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2015 год (отчет)</t>
  </si>
  <si>
    <t xml:space="preserve">2016 год (оценка) </t>
  </si>
  <si>
    <t>Прогноз</t>
  </si>
  <si>
    <t>2017 год</t>
  </si>
  <si>
    <t>2018 год</t>
  </si>
  <si>
    <t>2019 год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</si>
  <si>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</si>
  <si>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</si>
  <si>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</si>
  <si>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</si>
  <si>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</si>
  <si>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</si>
  <si>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</si>
  <si>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</si>
  <si>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Мобилизационная и вневойсковая подготовка</t>
  </si>
  <si>
    <t>Мобилизационная подготовка экономики</t>
  </si>
  <si>
    <t>Миграционная политика</t>
  </si>
  <si>
    <t>Обеспечение пожарной безопасности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</si>
  <si>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</si>
  <si>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</si>
  <si>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</si>
  <si>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</si>
  <si>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</si>
  <si>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</si>
  <si>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</si>
  <si>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</si>
  <si>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</si>
  <si>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</si>
  <si>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</si>
  <si>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</si>
  <si>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</si>
  <si>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</si>
  <si>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</si>
  <si>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</si>
  <si>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</si>
  <si>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</si>
  <si>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</si>
  <si>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</si>
  <si>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</si>
  <si>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</si>
  <si>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</si>
  <si>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</si>
  <si>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</si>
  <si>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</si>
  <si>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</si>
  <si>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</si>
  <si>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</si>
  <si>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</si>
  <si>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</si>
  <si>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</si>
  <si>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</si>
  <si>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</si>
  <si>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</si>
  <si>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</si>
  <si>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</si>
  <si>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</si>
  <si>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</si>
  <si>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</si>
  <si>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</si>
  <si>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</si>
  <si>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</si>
  <si>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</si>
  <si>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</si>
  <si>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</si>
  <si>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млн рублей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</si>
  <si>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</si>
  <si>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</si>
  <si>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</si>
  <si>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</si>
  <si>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</si>
  <si>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</si>
  <si>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</si>
  <si>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Дополнительное образование детей</t>
  </si>
  <si>
    <t>0703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</si>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</sst>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8"/>
      <name val="Arial Cyr"/>
      <charset val="204"/>
    </font>
    <font>
      <b/>
      <sz val="8"/>
      <name val="Arial Cyr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3" fillId="0" borderId="2">
      <alignment horizontal="right"/>
    </xf>
  </cellStyleXfs>
  <cellXfs count="38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/>
    <xf numFmtId="0" fontId="1" fillId="2" borderId="0" xfId="0" applyFont="1" applyFill="1" applyAlignment="1"/>
    <xf numFmtId="0" fontId="0" fillId="3" borderId="0" xfId="0" applyFill="1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Font="1"/>
    <xf numFmtId="164" fontId="0" fillId="0" borderId="0" xfId="0" applyNumberFormat="1" applyFont="1" applyBorder="1"/>
    <xf numFmtId="0" fontId="2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49" fontId="5" fillId="3" borderId="1" xfId="0" applyNumberFormat="1" applyFont="1" applyFill="1" applyBorder="1" applyAlignment="1">
      <alignment horizontal="center" wrapText="1" shrinkToFit="1"/>
    </xf>
    <xf numFmtId="49" fontId="7" fillId="2" borderId="1" xfId="0" applyNumberFormat="1" applyFont="1" applyFill="1" applyBorder="1" applyAlignment="1">
      <alignment horizontal="center" shrinkToFit="1"/>
    </xf>
    <xf numFmtId="49" fontId="5" fillId="3" borderId="1" xfId="0" applyNumberFormat="1" applyFont="1" applyFill="1" applyBorder="1" applyAlignment="1">
      <alignment horizontal="center" shrinkToFit="1"/>
    </xf>
    <xf numFmtId="0" fontId="2" fillId="4" borderId="1" xfId="0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165" fontId="6" fillId="5" borderId="1" xfId="0" applyNumberFormat="1" applyFont="1" applyFill="1" applyBorder="1" applyAlignment="1">
      <alignment horizontal="center" vertical="center" wrapText="1"/>
    </xf>
    <xf numFmtId="165" fontId="7" fillId="5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 applyProtection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xl6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5"/>
  <sheetViews>
    <sheetView tabSelected="1" view="pageBreakPreview" zoomScale="85" zoomScaleNormal="110" zoomScaleSheetLayoutView="85" workbookViewId="0">
      <selection activeCell="P10" sqref="P10"/>
    </sheetView>
  </sheetViews>
  <sheetFormatPr defaultRowHeight="11.25" x14ac:dyDescent="0.2"/>
  <cols>
    <col min="1" max="1" width="61.6640625" style="3" customWidth="1"/>
    <col min="2" max="2" width="25.6640625" style="3" customWidth="1"/>
    <col min="3" max="6" width="16" style="3" customWidth="1"/>
    <col min="7" max="7" width="17.5" style="8" customWidth="1"/>
    <col min="8" max="8" width="7.5" style="4" customWidth="1"/>
    <col min="9" max="9" width="11.6640625" style="4" bestFit="1" customWidth="1"/>
    <col min="10" max="33" width="9.33203125" style="4"/>
  </cols>
  <sheetData>
    <row r="1" spans="1:33" s="1" customFormat="1" ht="20.25" x14ac:dyDescent="0.2">
      <c r="A1" s="33" t="s">
        <v>165</v>
      </c>
      <c r="B1" s="33"/>
      <c r="C1" s="33"/>
      <c r="D1" s="33"/>
      <c r="E1" s="33"/>
      <c r="F1" s="33"/>
      <c r="G1" s="3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4.25" customHeight="1" x14ac:dyDescent="0.2">
      <c r="A2" s="12"/>
      <c r="B2" s="12"/>
      <c r="C2" s="12"/>
      <c r="D2" s="12"/>
      <c r="E2" s="10"/>
      <c r="F2" s="10"/>
      <c r="G2" s="9"/>
    </row>
    <row r="3" spans="1:33" s="1" customFormat="1" ht="15" x14ac:dyDescent="0.25">
      <c r="A3" s="3"/>
      <c r="B3" s="3"/>
      <c r="C3" s="3"/>
      <c r="D3" s="3"/>
      <c r="E3" s="3"/>
      <c r="F3" s="3"/>
      <c r="G3" s="24" t="s">
        <v>154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24.75" customHeight="1" x14ac:dyDescent="0.2">
      <c r="A4" s="34" t="s">
        <v>2</v>
      </c>
      <c r="B4" s="36" t="s">
        <v>16</v>
      </c>
      <c r="C4" s="37" t="s">
        <v>90</v>
      </c>
      <c r="D4" s="37" t="s">
        <v>91</v>
      </c>
      <c r="E4" s="37" t="s">
        <v>92</v>
      </c>
      <c r="F4" s="37"/>
      <c r="G4" s="3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2" customFormat="1" ht="63" customHeight="1" x14ac:dyDescent="0.2">
      <c r="A5" s="35"/>
      <c r="B5" s="35"/>
      <c r="C5" s="37"/>
      <c r="D5" s="37"/>
      <c r="E5" s="11" t="s">
        <v>93</v>
      </c>
      <c r="F5" s="11" t="s">
        <v>94</v>
      </c>
      <c r="G5" s="11" t="s">
        <v>95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s="2" customFormat="1" ht="12" customHeight="1" x14ac:dyDescent="0.2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s="6" customFormat="1" ht="15.75" x14ac:dyDescent="0.25">
      <c r="A7" s="18" t="s">
        <v>0</v>
      </c>
      <c r="B7" s="13" t="s">
        <v>18</v>
      </c>
      <c r="C7" s="26">
        <f>C8+C9+C10+C11+C12+C13+C14+C16</f>
        <v>1982.6</v>
      </c>
      <c r="D7" s="26">
        <f>D8+D9+D10+D11+D12+D13+D14+D16+D15</f>
        <v>1966.4</v>
      </c>
      <c r="E7" s="26">
        <f t="shared" ref="E7:G7" si="0">E8+E9+E10+E11+E12+E13+E14+E16+E15</f>
        <v>2692.1</v>
      </c>
      <c r="F7" s="26">
        <f t="shared" si="0"/>
        <v>2856.6</v>
      </c>
      <c r="G7" s="26">
        <f t="shared" si="0"/>
        <v>2784.2</v>
      </c>
      <c r="H7" s="3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47.25" x14ac:dyDescent="0.25">
      <c r="A8" s="19" t="s">
        <v>96</v>
      </c>
      <c r="B8" s="14" t="s">
        <v>17</v>
      </c>
      <c r="C8" s="22">
        <v>3.8</v>
      </c>
      <c r="D8" s="31">
        <v>4</v>
      </c>
      <c r="E8" s="31">
        <v>4.5</v>
      </c>
      <c r="F8" s="31">
        <v>4.5</v>
      </c>
      <c r="G8" s="32">
        <v>4.5</v>
      </c>
      <c r="H8" s="3"/>
      <c r="I8" s="3"/>
    </row>
    <row r="9" spans="1:33" ht="63" x14ac:dyDescent="0.25">
      <c r="A9" s="19" t="s">
        <v>97</v>
      </c>
      <c r="B9" s="14" t="s">
        <v>19</v>
      </c>
      <c r="C9" s="22">
        <v>169.4</v>
      </c>
      <c r="D9" s="31">
        <v>178.6</v>
      </c>
      <c r="E9" s="31">
        <v>174.7</v>
      </c>
      <c r="F9" s="31">
        <v>174.7</v>
      </c>
      <c r="G9" s="32">
        <v>174.7</v>
      </c>
      <c r="H9" s="3"/>
      <c r="I9" s="3"/>
    </row>
    <row r="10" spans="1:33" ht="63" x14ac:dyDescent="0.25">
      <c r="A10" s="19" t="s">
        <v>98</v>
      </c>
      <c r="B10" s="14" t="s">
        <v>20</v>
      </c>
      <c r="C10" s="22">
        <v>184.7</v>
      </c>
      <c r="D10" s="31">
        <v>191.5</v>
      </c>
      <c r="E10" s="31">
        <v>198.6</v>
      </c>
      <c r="F10" s="31">
        <v>198.5</v>
      </c>
      <c r="G10" s="32">
        <v>198.5</v>
      </c>
      <c r="H10" s="3"/>
      <c r="I10" s="3"/>
    </row>
    <row r="11" spans="1:33" ht="15.75" x14ac:dyDescent="0.25">
      <c r="A11" s="19" t="s">
        <v>100</v>
      </c>
      <c r="B11" s="14" t="s">
        <v>21</v>
      </c>
      <c r="C11" s="22">
        <v>263.2</v>
      </c>
      <c r="D11" s="31">
        <v>274.7</v>
      </c>
      <c r="E11" s="31">
        <v>268</v>
      </c>
      <c r="F11" s="31">
        <v>268</v>
      </c>
      <c r="G11" s="32">
        <v>268</v>
      </c>
      <c r="H11" s="3"/>
      <c r="I11" s="3"/>
    </row>
    <row r="12" spans="1:33" ht="47.25" x14ac:dyDescent="0.25">
      <c r="A12" s="19" t="s">
        <v>99</v>
      </c>
      <c r="B12" s="14" t="s">
        <v>22</v>
      </c>
      <c r="C12" s="22">
        <v>168.6</v>
      </c>
      <c r="D12" s="31">
        <v>183</v>
      </c>
      <c r="E12" s="31">
        <v>185.4</v>
      </c>
      <c r="F12" s="31">
        <v>185.4</v>
      </c>
      <c r="G12" s="32">
        <v>185.3</v>
      </c>
      <c r="H12" s="3"/>
      <c r="I12" s="3"/>
    </row>
    <row r="13" spans="1:33" ht="31.5" x14ac:dyDescent="0.25">
      <c r="A13" s="19" t="s">
        <v>101</v>
      </c>
      <c r="B13" s="14" t="s">
        <v>23</v>
      </c>
      <c r="C13" s="22">
        <v>69</v>
      </c>
      <c r="D13" s="31">
        <v>76</v>
      </c>
      <c r="E13" s="31">
        <v>75.8</v>
      </c>
      <c r="F13" s="31">
        <v>75.8</v>
      </c>
      <c r="G13" s="32">
        <v>75.8</v>
      </c>
      <c r="H13" s="3"/>
      <c r="I13" s="3"/>
    </row>
    <row r="14" spans="1:33" ht="15.75" x14ac:dyDescent="0.25">
      <c r="A14" s="19" t="s">
        <v>102</v>
      </c>
      <c r="B14" s="14" t="s">
        <v>24</v>
      </c>
      <c r="C14" s="23">
        <v>0</v>
      </c>
      <c r="D14" s="31">
        <v>13</v>
      </c>
      <c r="E14" s="31">
        <v>100</v>
      </c>
      <c r="F14" s="31">
        <v>100</v>
      </c>
      <c r="G14" s="32">
        <v>100</v>
      </c>
      <c r="H14" s="3"/>
      <c r="I14" s="3"/>
    </row>
    <row r="15" spans="1:33" ht="31.5" x14ac:dyDescent="0.25">
      <c r="A15" s="19" t="s">
        <v>155</v>
      </c>
      <c r="B15" s="14" t="s">
        <v>156</v>
      </c>
      <c r="C15" s="23">
        <v>0</v>
      </c>
      <c r="D15" s="31">
        <v>0.2</v>
      </c>
      <c r="E15" s="31">
        <v>0.2</v>
      </c>
      <c r="F15" s="31">
        <v>0.2</v>
      </c>
      <c r="G15" s="32">
        <v>0.2</v>
      </c>
      <c r="H15" s="3"/>
      <c r="I15" s="3"/>
    </row>
    <row r="16" spans="1:33" ht="15.75" x14ac:dyDescent="0.25">
      <c r="A16" s="19" t="s">
        <v>103</v>
      </c>
      <c r="B16" s="14" t="s">
        <v>25</v>
      </c>
      <c r="C16" s="22">
        <v>1123.9000000000001</v>
      </c>
      <c r="D16" s="31">
        <v>1045.4000000000001</v>
      </c>
      <c r="E16" s="31">
        <v>1684.9</v>
      </c>
      <c r="F16" s="31">
        <v>1849.5</v>
      </c>
      <c r="G16" s="32">
        <v>1777.2</v>
      </c>
      <c r="H16" s="3"/>
      <c r="I16" s="3"/>
    </row>
    <row r="17" spans="1:33" s="6" customFormat="1" ht="15.75" x14ac:dyDescent="0.25">
      <c r="A17" s="18" t="s">
        <v>7</v>
      </c>
      <c r="B17" s="15" t="s">
        <v>26</v>
      </c>
      <c r="C17" s="26">
        <f>C18+C19</f>
        <v>39.5</v>
      </c>
      <c r="D17" s="26">
        <f t="shared" ref="D17:G17" si="1">D18+D19</f>
        <v>38.199999999999996</v>
      </c>
      <c r="E17" s="26">
        <f t="shared" si="1"/>
        <v>37.5</v>
      </c>
      <c r="F17" s="26">
        <f t="shared" si="1"/>
        <v>37.5</v>
      </c>
      <c r="G17" s="26">
        <f t="shared" si="1"/>
        <v>37.4</v>
      </c>
      <c r="H17" s="3"/>
      <c r="I17" s="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5.75" x14ac:dyDescent="0.25">
      <c r="A18" s="19" t="s">
        <v>104</v>
      </c>
      <c r="B18" s="14" t="s">
        <v>27</v>
      </c>
      <c r="C18" s="23">
        <v>38</v>
      </c>
      <c r="D18" s="31">
        <v>36.4</v>
      </c>
      <c r="E18" s="31">
        <v>35.799999999999997</v>
      </c>
      <c r="F18" s="31">
        <v>35.799999999999997</v>
      </c>
      <c r="G18" s="32">
        <v>35.799999999999997</v>
      </c>
      <c r="H18" s="3"/>
      <c r="I18" s="3"/>
    </row>
    <row r="19" spans="1:33" ht="15.75" x14ac:dyDescent="0.25">
      <c r="A19" s="19" t="s">
        <v>105</v>
      </c>
      <c r="B19" s="14" t="s">
        <v>28</v>
      </c>
      <c r="C19" s="23">
        <v>1.5</v>
      </c>
      <c r="D19" s="31">
        <v>1.8</v>
      </c>
      <c r="E19" s="31">
        <v>1.7</v>
      </c>
      <c r="F19" s="31">
        <v>1.7</v>
      </c>
      <c r="G19" s="32">
        <v>1.6</v>
      </c>
      <c r="H19" s="3"/>
      <c r="I19" s="3"/>
    </row>
    <row r="20" spans="1:33" s="6" customFormat="1" ht="37.5" customHeight="1" x14ac:dyDescent="0.25">
      <c r="A20" s="18" t="s">
        <v>8</v>
      </c>
      <c r="B20" s="15" t="s">
        <v>29</v>
      </c>
      <c r="C20" s="26">
        <f>C21+C22+C23+C24</f>
        <v>331.1</v>
      </c>
      <c r="D20" s="26">
        <f t="shared" ref="D20:G20" si="2">D21+D22+D23+D24</f>
        <v>334.69999999999993</v>
      </c>
      <c r="E20" s="26">
        <f t="shared" si="2"/>
        <v>383.1</v>
      </c>
      <c r="F20" s="26">
        <f t="shared" si="2"/>
        <v>370.5</v>
      </c>
      <c r="G20" s="26">
        <f t="shared" si="2"/>
        <v>370.5</v>
      </c>
      <c r="H20" s="3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8" customHeight="1" x14ac:dyDescent="0.25">
      <c r="A21" s="19" t="s">
        <v>109</v>
      </c>
      <c r="B21" s="14" t="s">
        <v>30</v>
      </c>
      <c r="C21" s="23">
        <v>106.2</v>
      </c>
      <c r="D21" s="31">
        <v>107.2</v>
      </c>
      <c r="E21" s="31">
        <v>161.9</v>
      </c>
      <c r="F21" s="31">
        <v>149.30000000000001</v>
      </c>
      <c r="G21" s="32">
        <v>149.30000000000001</v>
      </c>
      <c r="H21" s="3"/>
      <c r="I21" s="3"/>
    </row>
    <row r="22" spans="1:33" ht="54.75" customHeight="1" x14ac:dyDescent="0.25">
      <c r="A22" s="19" t="s">
        <v>108</v>
      </c>
      <c r="B22" s="14" t="s">
        <v>31</v>
      </c>
      <c r="C22" s="23">
        <v>124.8</v>
      </c>
      <c r="D22" s="31">
        <v>121.5</v>
      </c>
      <c r="E22" s="31">
        <v>125.7</v>
      </c>
      <c r="F22" s="31">
        <v>125.7</v>
      </c>
      <c r="G22" s="32">
        <v>125.7</v>
      </c>
      <c r="H22" s="3"/>
      <c r="I22" s="3"/>
    </row>
    <row r="23" spans="1:33" ht="21.75" customHeight="1" x14ac:dyDescent="0.25">
      <c r="A23" s="19" t="s">
        <v>107</v>
      </c>
      <c r="B23" s="14" t="s">
        <v>32</v>
      </c>
      <c r="C23" s="23">
        <v>94.5</v>
      </c>
      <c r="D23" s="31">
        <v>97.1</v>
      </c>
      <c r="E23" s="31">
        <v>95</v>
      </c>
      <c r="F23" s="31">
        <v>95</v>
      </c>
      <c r="G23" s="32">
        <v>95</v>
      </c>
      <c r="H23" s="3"/>
      <c r="I23" s="3"/>
    </row>
    <row r="24" spans="1:33" ht="21.75" customHeight="1" x14ac:dyDescent="0.25">
      <c r="A24" s="19" t="s">
        <v>106</v>
      </c>
      <c r="B24" s="14" t="s">
        <v>33</v>
      </c>
      <c r="C24" s="23">
        <v>5.6</v>
      </c>
      <c r="D24" s="31">
        <v>8.9</v>
      </c>
      <c r="E24" s="31">
        <v>0.5</v>
      </c>
      <c r="F24" s="31">
        <v>0.5</v>
      </c>
      <c r="G24" s="32">
        <v>0.5</v>
      </c>
      <c r="H24" s="3"/>
      <c r="I24" s="3"/>
    </row>
    <row r="25" spans="1:33" s="6" customFormat="1" ht="21" customHeight="1" x14ac:dyDescent="0.25">
      <c r="A25" s="18" t="s">
        <v>1</v>
      </c>
      <c r="B25" s="15" t="s">
        <v>34</v>
      </c>
      <c r="C25" s="26">
        <f>C26+C27+C28+C29+C30+C31+C32+C33+C35+C34</f>
        <v>12460.299999999997</v>
      </c>
      <c r="D25" s="26">
        <f>D26+D27+D28+D29+D30+D31+D32+D33+D35+D34</f>
        <v>9949.2999999999993</v>
      </c>
      <c r="E25" s="26">
        <f t="shared" ref="E25:G25" si="3">E26+E27+E28+E29+E30+E31+E32+E33+E35+E34</f>
        <v>9525.0000000000018</v>
      </c>
      <c r="F25" s="26">
        <f t="shared" si="3"/>
        <v>11513.6</v>
      </c>
      <c r="G25" s="26">
        <f t="shared" si="3"/>
        <v>13099.9</v>
      </c>
      <c r="H25" s="3"/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15.75" x14ac:dyDescent="0.25">
      <c r="A26" s="19" t="s">
        <v>117</v>
      </c>
      <c r="B26" s="14" t="s">
        <v>35</v>
      </c>
      <c r="C26" s="23">
        <v>400.1</v>
      </c>
      <c r="D26" s="31">
        <v>367.3</v>
      </c>
      <c r="E26" s="31">
        <v>337.2</v>
      </c>
      <c r="F26" s="31">
        <v>337.2</v>
      </c>
      <c r="G26" s="32">
        <v>337.2</v>
      </c>
      <c r="H26" s="3"/>
      <c r="I26" s="3"/>
    </row>
    <row r="27" spans="1:33" ht="15.75" x14ac:dyDescent="0.25">
      <c r="A27" s="19" t="s">
        <v>116</v>
      </c>
      <c r="B27" s="14" t="s">
        <v>36</v>
      </c>
      <c r="C27" s="23">
        <v>15.6</v>
      </c>
      <c r="D27" s="31">
        <v>1.6</v>
      </c>
      <c r="E27" s="31">
        <v>1.6</v>
      </c>
      <c r="F27" s="31">
        <v>1.5</v>
      </c>
      <c r="G27" s="32">
        <v>1.5</v>
      </c>
      <c r="H27" s="3"/>
      <c r="I27" s="3"/>
    </row>
    <row r="28" spans="1:33" ht="15.75" x14ac:dyDescent="0.25">
      <c r="A28" s="19" t="s">
        <v>115</v>
      </c>
      <c r="B28" s="14" t="s">
        <v>37</v>
      </c>
      <c r="C28" s="23">
        <v>4533.3999999999996</v>
      </c>
      <c r="D28" s="31">
        <v>2808.6</v>
      </c>
      <c r="E28" s="31">
        <v>2469</v>
      </c>
      <c r="F28" s="31">
        <v>2404</v>
      </c>
      <c r="G28" s="32">
        <v>2355.1999999999998</v>
      </c>
      <c r="H28" s="3"/>
      <c r="I28" s="3"/>
    </row>
    <row r="29" spans="1:33" ht="15.75" x14ac:dyDescent="0.25">
      <c r="A29" s="19" t="s">
        <v>157</v>
      </c>
      <c r="B29" s="14" t="s">
        <v>38</v>
      </c>
      <c r="C29" s="23">
        <v>43.5</v>
      </c>
      <c r="D29" s="31">
        <v>48.3</v>
      </c>
      <c r="E29" s="31">
        <v>38.1</v>
      </c>
      <c r="F29" s="31">
        <v>60.8</v>
      </c>
      <c r="G29" s="32">
        <v>60.8</v>
      </c>
      <c r="H29" s="3"/>
      <c r="I29" s="3"/>
    </row>
    <row r="30" spans="1:33" ht="15.75" x14ac:dyDescent="0.25">
      <c r="A30" s="19" t="s">
        <v>114</v>
      </c>
      <c r="B30" s="14" t="s">
        <v>39</v>
      </c>
      <c r="C30" s="23">
        <v>158</v>
      </c>
      <c r="D30" s="31">
        <v>153.69999999999999</v>
      </c>
      <c r="E30" s="31">
        <v>161.80000000000001</v>
      </c>
      <c r="F30" s="31">
        <v>163.9</v>
      </c>
      <c r="G30" s="32">
        <v>166.7</v>
      </c>
      <c r="H30" s="3"/>
      <c r="I30" s="3"/>
    </row>
    <row r="31" spans="1:33" ht="15.75" x14ac:dyDescent="0.25">
      <c r="A31" s="19" t="s">
        <v>113</v>
      </c>
      <c r="B31" s="14" t="s">
        <v>40</v>
      </c>
      <c r="C31" s="23">
        <v>1249.3</v>
      </c>
      <c r="D31" s="31">
        <v>464.5</v>
      </c>
      <c r="E31" s="31">
        <v>374.3</v>
      </c>
      <c r="F31" s="31">
        <v>374.3</v>
      </c>
      <c r="G31" s="32">
        <v>374.3</v>
      </c>
      <c r="H31" s="3"/>
      <c r="I31" s="3"/>
    </row>
    <row r="32" spans="1:33" ht="15.75" x14ac:dyDescent="0.25">
      <c r="A32" s="19" t="s">
        <v>112</v>
      </c>
      <c r="B32" s="14" t="s">
        <v>41</v>
      </c>
      <c r="C32" s="23">
        <v>5251.7</v>
      </c>
      <c r="D32" s="31">
        <v>5209.3</v>
      </c>
      <c r="E32" s="31">
        <v>5963.1</v>
      </c>
      <c r="F32" s="31">
        <v>7975.8</v>
      </c>
      <c r="G32" s="32">
        <v>9697.7999999999993</v>
      </c>
      <c r="H32" s="3"/>
      <c r="I32" s="3"/>
    </row>
    <row r="33" spans="1:33" ht="15.75" x14ac:dyDescent="0.25">
      <c r="A33" s="19" t="s">
        <v>111</v>
      </c>
      <c r="B33" s="14" t="s">
        <v>42</v>
      </c>
      <c r="C33" s="23">
        <v>401.9</v>
      </c>
      <c r="D33" s="31">
        <v>500.1</v>
      </c>
      <c r="E33" s="31">
        <v>4.2</v>
      </c>
      <c r="F33" s="31">
        <v>0</v>
      </c>
      <c r="G33" s="32">
        <v>0</v>
      </c>
      <c r="H33" s="3"/>
      <c r="I33" s="3"/>
    </row>
    <row r="34" spans="1:33" ht="31.5" x14ac:dyDescent="0.25">
      <c r="A34" s="19" t="s">
        <v>158</v>
      </c>
      <c r="B34" s="14" t="s">
        <v>159</v>
      </c>
      <c r="C34" s="23">
        <v>0</v>
      </c>
      <c r="D34" s="31">
        <v>0</v>
      </c>
      <c r="E34" s="31">
        <v>6</v>
      </c>
      <c r="F34" s="31">
        <v>6</v>
      </c>
      <c r="G34" s="32">
        <v>6</v>
      </c>
      <c r="H34" s="3"/>
      <c r="I34" s="3"/>
    </row>
    <row r="35" spans="1:33" ht="27" customHeight="1" x14ac:dyDescent="0.25">
      <c r="A35" s="19" t="s">
        <v>110</v>
      </c>
      <c r="B35" s="14" t="s">
        <v>43</v>
      </c>
      <c r="C35" s="23">
        <v>406.8</v>
      </c>
      <c r="D35" s="31">
        <v>395.9</v>
      </c>
      <c r="E35" s="31">
        <v>169.7</v>
      </c>
      <c r="F35" s="31">
        <v>190.1</v>
      </c>
      <c r="G35" s="32">
        <v>100.4</v>
      </c>
      <c r="H35" s="3"/>
      <c r="I35" s="3"/>
    </row>
    <row r="36" spans="1:33" s="6" customFormat="1" ht="15.75" x14ac:dyDescent="0.25">
      <c r="A36" s="18" t="s">
        <v>3</v>
      </c>
      <c r="B36" s="15" t="s">
        <v>44</v>
      </c>
      <c r="C36" s="26">
        <f>C37+C38+C39+C40</f>
        <v>698.8</v>
      </c>
      <c r="D36" s="26">
        <f t="shared" ref="D36:G36" si="4">D37+D38+D39+D40</f>
        <v>5993.3</v>
      </c>
      <c r="E36" s="26">
        <f t="shared" si="4"/>
        <v>342</v>
      </c>
      <c r="F36" s="26">
        <f t="shared" si="4"/>
        <v>336.5</v>
      </c>
      <c r="G36" s="26">
        <f t="shared" si="4"/>
        <v>311.2</v>
      </c>
      <c r="H36" s="3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15.75" x14ac:dyDescent="0.25">
      <c r="A37" s="19" t="s">
        <v>118</v>
      </c>
      <c r="B37" s="14" t="s">
        <v>45</v>
      </c>
      <c r="C37" s="23">
        <v>331.2</v>
      </c>
      <c r="D37" s="31">
        <v>5061.3999999999996</v>
      </c>
      <c r="E37" s="31">
        <v>142.5</v>
      </c>
      <c r="F37" s="31">
        <v>151.80000000000001</v>
      </c>
      <c r="G37" s="32">
        <v>148.5</v>
      </c>
      <c r="H37" s="3"/>
      <c r="I37" s="3"/>
    </row>
    <row r="38" spans="1:33" ht="15.75" x14ac:dyDescent="0.25">
      <c r="A38" s="19" t="s">
        <v>119</v>
      </c>
      <c r="B38" s="14" t="s">
        <v>46</v>
      </c>
      <c r="C38" s="23">
        <v>84.3</v>
      </c>
      <c r="D38" s="31">
        <v>82.1</v>
      </c>
      <c r="E38" s="31">
        <v>23.4</v>
      </c>
      <c r="F38" s="31">
        <v>8</v>
      </c>
      <c r="G38" s="32">
        <v>10</v>
      </c>
      <c r="H38" s="3"/>
      <c r="I38" s="3"/>
    </row>
    <row r="39" spans="1:33" ht="15.75" x14ac:dyDescent="0.25">
      <c r="A39" s="19" t="s">
        <v>120</v>
      </c>
      <c r="B39" s="14" t="s">
        <v>47</v>
      </c>
      <c r="C39" s="23">
        <v>44.3</v>
      </c>
      <c r="D39" s="31">
        <v>478</v>
      </c>
      <c r="E39" s="31">
        <v>66</v>
      </c>
      <c r="F39" s="31">
        <v>67</v>
      </c>
      <c r="G39" s="32">
        <v>68</v>
      </c>
      <c r="H39" s="3"/>
      <c r="I39" s="3"/>
    </row>
    <row r="40" spans="1:33" ht="31.5" x14ac:dyDescent="0.25">
      <c r="A40" s="19" t="s">
        <v>121</v>
      </c>
      <c r="B40" s="14" t="s">
        <v>48</v>
      </c>
      <c r="C40" s="23">
        <v>239</v>
      </c>
      <c r="D40" s="31">
        <v>371.8</v>
      </c>
      <c r="E40" s="31">
        <v>110.1</v>
      </c>
      <c r="F40" s="31">
        <v>109.7</v>
      </c>
      <c r="G40" s="32">
        <v>84.7</v>
      </c>
      <c r="H40" s="3"/>
      <c r="I40" s="3"/>
    </row>
    <row r="41" spans="1:33" s="6" customFormat="1" ht="15.75" x14ac:dyDescent="0.25">
      <c r="A41" s="18" t="s">
        <v>4</v>
      </c>
      <c r="B41" s="15" t="s">
        <v>49</v>
      </c>
      <c r="C41" s="26">
        <f>C42+C43+C44</f>
        <v>58.2</v>
      </c>
      <c r="D41" s="26">
        <f t="shared" ref="D41:G41" si="5">D42+D43+D44</f>
        <v>61.099999999999994</v>
      </c>
      <c r="E41" s="26">
        <f t="shared" si="5"/>
        <v>45.5</v>
      </c>
      <c r="F41" s="26">
        <f t="shared" si="5"/>
        <v>45.599999999999994</v>
      </c>
      <c r="G41" s="26">
        <f t="shared" si="5"/>
        <v>45.4</v>
      </c>
      <c r="H41" s="3"/>
      <c r="I41" s="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ht="31.5" x14ac:dyDescent="0.25">
      <c r="A42" s="19" t="s">
        <v>122</v>
      </c>
      <c r="B42" s="14" t="s">
        <v>50</v>
      </c>
      <c r="C42" s="23">
        <v>20.100000000000001</v>
      </c>
      <c r="D42" s="31">
        <v>23.2</v>
      </c>
      <c r="E42" s="31">
        <v>10.1</v>
      </c>
      <c r="F42" s="31">
        <v>9.3000000000000007</v>
      </c>
      <c r="G42" s="32">
        <v>9.6</v>
      </c>
      <c r="H42" s="3"/>
      <c r="I42" s="3"/>
    </row>
    <row r="43" spans="1:33" ht="31.5" x14ac:dyDescent="0.25">
      <c r="A43" s="19" t="s">
        <v>161</v>
      </c>
      <c r="B43" s="14" t="s">
        <v>160</v>
      </c>
      <c r="C43" s="23">
        <v>0</v>
      </c>
      <c r="D43" s="31">
        <v>0</v>
      </c>
      <c r="E43" s="31">
        <v>0.1</v>
      </c>
      <c r="F43" s="31">
        <v>1</v>
      </c>
      <c r="G43" s="32">
        <v>0.5</v>
      </c>
      <c r="H43" s="3"/>
      <c r="I43" s="3"/>
    </row>
    <row r="44" spans="1:33" ht="31.5" x14ac:dyDescent="0.25">
      <c r="A44" s="19" t="s">
        <v>123</v>
      </c>
      <c r="B44" s="14" t="s">
        <v>51</v>
      </c>
      <c r="C44" s="23">
        <v>38.1</v>
      </c>
      <c r="D44" s="31">
        <v>37.9</v>
      </c>
      <c r="E44" s="31">
        <v>35.299999999999997</v>
      </c>
      <c r="F44" s="31">
        <v>35.299999999999997</v>
      </c>
      <c r="G44" s="32">
        <v>35.299999999999997</v>
      </c>
      <c r="H44" s="3"/>
      <c r="I44" s="3"/>
    </row>
    <row r="45" spans="1:33" ht="15.75" x14ac:dyDescent="0.25">
      <c r="A45" s="18" t="s">
        <v>5</v>
      </c>
      <c r="B45" s="15" t="s">
        <v>52</v>
      </c>
      <c r="C45" s="26">
        <f>C46+C47+C48+C49+C50+C51+C52</f>
        <v>20394.100000000002</v>
      </c>
      <c r="D45" s="26">
        <f t="shared" ref="D45:G45" si="6">D46+D47+D48+D49+D50+D51+D52</f>
        <v>21273.599999999999</v>
      </c>
      <c r="E45" s="26">
        <f t="shared" si="6"/>
        <v>19858.2</v>
      </c>
      <c r="F45" s="26">
        <f t="shared" si="6"/>
        <v>19854.099999999999</v>
      </c>
      <c r="G45" s="26">
        <f t="shared" si="6"/>
        <v>19854.299999999996</v>
      </c>
      <c r="H45" s="3"/>
      <c r="I45" s="3"/>
    </row>
    <row r="46" spans="1:33" ht="15.75" x14ac:dyDescent="0.25">
      <c r="A46" s="19" t="s">
        <v>124</v>
      </c>
      <c r="B46" s="14" t="s">
        <v>53</v>
      </c>
      <c r="C46" s="27">
        <v>4799.1000000000004</v>
      </c>
      <c r="D46" s="31">
        <v>4331</v>
      </c>
      <c r="E46" s="31">
        <v>4252.8999999999996</v>
      </c>
      <c r="F46" s="31">
        <v>4252.8999999999996</v>
      </c>
      <c r="G46" s="32">
        <v>4252.8999999999996</v>
      </c>
      <c r="H46" s="3"/>
      <c r="I46" s="3"/>
    </row>
    <row r="47" spans="1:33" ht="15.75" x14ac:dyDescent="0.25">
      <c r="A47" s="19" t="s">
        <v>125</v>
      </c>
      <c r="B47" s="14" t="s">
        <v>54</v>
      </c>
      <c r="C47" s="27">
        <v>12437.6</v>
      </c>
      <c r="D47" s="31">
        <v>13423.1</v>
      </c>
      <c r="E47" s="31">
        <v>11975</v>
      </c>
      <c r="F47" s="31">
        <v>11970</v>
      </c>
      <c r="G47" s="32">
        <v>11970</v>
      </c>
      <c r="H47" s="3"/>
      <c r="I47" s="3"/>
    </row>
    <row r="48" spans="1:33" ht="15.75" x14ac:dyDescent="0.25">
      <c r="A48" s="19" t="s">
        <v>162</v>
      </c>
      <c r="B48" s="14" t="s">
        <v>163</v>
      </c>
      <c r="C48" s="27">
        <v>0</v>
      </c>
      <c r="D48" s="31"/>
      <c r="E48" s="31">
        <v>346.1</v>
      </c>
      <c r="F48" s="31">
        <v>346.1</v>
      </c>
      <c r="G48" s="32">
        <v>346.1</v>
      </c>
      <c r="H48" s="3"/>
      <c r="I48" s="3"/>
    </row>
    <row r="49" spans="1:9" ht="15.75" x14ac:dyDescent="0.25">
      <c r="A49" s="19" t="s">
        <v>126</v>
      </c>
      <c r="B49" s="14" t="s">
        <v>54</v>
      </c>
      <c r="C49" s="27">
        <v>2440.9</v>
      </c>
      <c r="D49" s="31">
        <v>2553</v>
      </c>
      <c r="E49" s="31">
        <v>2433.6</v>
      </c>
      <c r="F49" s="31">
        <v>2434.5</v>
      </c>
      <c r="G49" s="32">
        <v>2434.6</v>
      </c>
      <c r="H49" s="3"/>
      <c r="I49" s="3"/>
    </row>
    <row r="50" spans="1:9" ht="31.5" x14ac:dyDescent="0.25">
      <c r="A50" s="19" t="s">
        <v>127</v>
      </c>
      <c r="B50" s="14" t="s">
        <v>55</v>
      </c>
      <c r="C50" s="27">
        <v>130.4</v>
      </c>
      <c r="D50" s="31">
        <v>122</v>
      </c>
      <c r="E50" s="31">
        <v>120.7</v>
      </c>
      <c r="F50" s="31">
        <v>120.6</v>
      </c>
      <c r="G50" s="32">
        <v>120.6</v>
      </c>
      <c r="H50" s="3"/>
      <c r="I50" s="3"/>
    </row>
    <row r="51" spans="1:9" ht="15.75" x14ac:dyDescent="0.25">
      <c r="A51" s="19" t="s">
        <v>164</v>
      </c>
      <c r="B51" s="14" t="s">
        <v>56</v>
      </c>
      <c r="C51" s="27">
        <v>423.3</v>
      </c>
      <c r="D51" s="31">
        <v>584.9</v>
      </c>
      <c r="E51" s="31">
        <v>529.9</v>
      </c>
      <c r="F51" s="31">
        <v>530</v>
      </c>
      <c r="G51" s="32">
        <v>530.1</v>
      </c>
      <c r="H51" s="3"/>
      <c r="I51" s="3"/>
    </row>
    <row r="52" spans="1:9" ht="15.75" x14ac:dyDescent="0.25">
      <c r="A52" s="19" t="s">
        <v>128</v>
      </c>
      <c r="B52" s="14" t="s">
        <v>57</v>
      </c>
      <c r="C52" s="27">
        <v>162.80000000000001</v>
      </c>
      <c r="D52" s="31">
        <v>259.60000000000002</v>
      </c>
      <c r="E52" s="31">
        <v>200</v>
      </c>
      <c r="F52" s="31">
        <v>200</v>
      </c>
      <c r="G52" s="32">
        <v>200</v>
      </c>
      <c r="H52" s="3"/>
      <c r="I52" s="3"/>
    </row>
    <row r="53" spans="1:9" ht="15.75" x14ac:dyDescent="0.25">
      <c r="A53" s="18" t="s">
        <v>10</v>
      </c>
      <c r="B53" s="15" t="s">
        <v>58</v>
      </c>
      <c r="C53" s="25">
        <f>C54+C55</f>
        <v>1198.3999999999999</v>
      </c>
      <c r="D53" s="25">
        <f t="shared" ref="D53:G53" si="7">D54+D55</f>
        <v>937.8</v>
      </c>
      <c r="E53" s="25">
        <f t="shared" si="7"/>
        <v>882.5</v>
      </c>
      <c r="F53" s="25">
        <f t="shared" si="7"/>
        <v>874.3</v>
      </c>
      <c r="G53" s="25">
        <f t="shared" si="7"/>
        <v>874.30000000000007</v>
      </c>
      <c r="H53" s="25"/>
      <c r="I53" s="3"/>
    </row>
    <row r="54" spans="1:9" ht="15.75" x14ac:dyDescent="0.25">
      <c r="A54" s="19" t="s">
        <v>129</v>
      </c>
      <c r="B54" s="14" t="s">
        <v>59</v>
      </c>
      <c r="C54" s="27">
        <v>1166.3</v>
      </c>
      <c r="D54" s="29">
        <v>905.5</v>
      </c>
      <c r="E54" s="29">
        <v>849.9</v>
      </c>
      <c r="F54" s="29">
        <v>841.69999999999993</v>
      </c>
      <c r="G54" s="30">
        <v>841.7</v>
      </c>
      <c r="H54" s="3"/>
      <c r="I54" s="3"/>
    </row>
    <row r="55" spans="1:9" ht="31.5" x14ac:dyDescent="0.25">
      <c r="A55" s="19" t="s">
        <v>130</v>
      </c>
      <c r="B55" s="14" t="s">
        <v>60</v>
      </c>
      <c r="C55" s="27">
        <v>32.1</v>
      </c>
      <c r="D55" s="29">
        <v>32.299999999999997</v>
      </c>
      <c r="E55" s="29">
        <v>32.6</v>
      </c>
      <c r="F55" s="29">
        <v>32.6</v>
      </c>
      <c r="G55" s="30">
        <v>32.6</v>
      </c>
      <c r="H55" s="3"/>
      <c r="I55" s="3"/>
    </row>
    <row r="56" spans="1:9" ht="15.75" x14ac:dyDescent="0.25">
      <c r="A56" s="18" t="s">
        <v>11</v>
      </c>
      <c r="B56" s="15" t="s">
        <v>61</v>
      </c>
      <c r="C56" s="26">
        <f>C57+C58+C59+C60+C61+C62+C63</f>
        <v>15242.4</v>
      </c>
      <c r="D56" s="26">
        <f t="shared" ref="D56:G56" si="8">D57+D58+D59+D60+D61+D62+D63</f>
        <v>12922.800000000001</v>
      </c>
      <c r="E56" s="26">
        <f t="shared" si="8"/>
        <v>3473.0000000000005</v>
      </c>
      <c r="F56" s="26">
        <f t="shared" si="8"/>
        <v>3461.6000000000004</v>
      </c>
      <c r="G56" s="26">
        <f t="shared" si="8"/>
        <v>3458.5</v>
      </c>
      <c r="H56" s="3"/>
      <c r="I56" s="3"/>
    </row>
    <row r="57" spans="1:9" ht="15.75" x14ac:dyDescent="0.25">
      <c r="A57" s="19" t="s">
        <v>131</v>
      </c>
      <c r="B57" s="14" t="s">
        <v>62</v>
      </c>
      <c r="C57" s="27">
        <v>1900.9</v>
      </c>
      <c r="D57" s="31">
        <v>1908.9</v>
      </c>
      <c r="E57" s="31">
        <v>1901.9</v>
      </c>
      <c r="F57" s="31">
        <v>1903.9</v>
      </c>
      <c r="G57" s="32">
        <v>1904.6</v>
      </c>
      <c r="H57" s="3"/>
      <c r="I57" s="3"/>
    </row>
    <row r="58" spans="1:9" ht="15.75" x14ac:dyDescent="0.25">
      <c r="A58" s="19" t="s">
        <v>132</v>
      </c>
      <c r="B58" s="14" t="s">
        <v>63</v>
      </c>
      <c r="C58" s="27">
        <v>73.2</v>
      </c>
      <c r="D58" s="31">
        <v>77</v>
      </c>
      <c r="E58" s="31">
        <v>70.900000000000006</v>
      </c>
      <c r="F58" s="31">
        <v>69.900000000000006</v>
      </c>
      <c r="G58" s="32">
        <v>70.5</v>
      </c>
      <c r="H58" s="3"/>
      <c r="I58" s="3"/>
    </row>
    <row r="59" spans="1:9" ht="15.75" x14ac:dyDescent="0.25">
      <c r="A59" s="19" t="s">
        <v>133</v>
      </c>
      <c r="B59" s="14" t="s">
        <v>64</v>
      </c>
      <c r="C59" s="27">
        <v>40.4</v>
      </c>
      <c r="D59" s="31">
        <v>40.5</v>
      </c>
      <c r="E59" s="31">
        <v>40.700000000000003</v>
      </c>
      <c r="F59" s="31">
        <v>41.1</v>
      </c>
      <c r="G59" s="32">
        <v>41.6</v>
      </c>
      <c r="H59" s="3"/>
      <c r="I59" s="3"/>
    </row>
    <row r="60" spans="1:9" ht="15.75" x14ac:dyDescent="0.25">
      <c r="A60" s="19" t="s">
        <v>134</v>
      </c>
      <c r="B60" s="14" t="s">
        <v>65</v>
      </c>
      <c r="C60" s="27">
        <v>70.3</v>
      </c>
      <c r="D60" s="31">
        <v>69.900000000000006</v>
      </c>
      <c r="E60" s="31">
        <v>69.599999999999994</v>
      </c>
      <c r="F60" s="31">
        <v>70</v>
      </c>
      <c r="G60" s="32">
        <v>70.3</v>
      </c>
      <c r="H60" s="3"/>
      <c r="I60" s="3"/>
    </row>
    <row r="61" spans="1:9" ht="31.5" x14ac:dyDescent="0.25">
      <c r="A61" s="19" t="s">
        <v>135</v>
      </c>
      <c r="B61" s="14" t="s">
        <v>66</v>
      </c>
      <c r="C61" s="27">
        <v>404.5</v>
      </c>
      <c r="D61" s="31">
        <v>123.6</v>
      </c>
      <c r="E61" s="31">
        <v>123</v>
      </c>
      <c r="F61" s="31">
        <v>121.3</v>
      </c>
      <c r="G61" s="32">
        <v>121.2</v>
      </c>
      <c r="H61" s="3"/>
      <c r="I61" s="3"/>
    </row>
    <row r="62" spans="1:9" ht="15.75" x14ac:dyDescent="0.25">
      <c r="A62" s="19" t="s">
        <v>136</v>
      </c>
      <c r="B62" s="14" t="s">
        <v>67</v>
      </c>
      <c r="C62" s="27">
        <v>5.7</v>
      </c>
      <c r="D62" s="31">
        <v>5.8</v>
      </c>
      <c r="E62" s="31">
        <v>5.9</v>
      </c>
      <c r="F62" s="31">
        <v>5.9</v>
      </c>
      <c r="G62" s="32">
        <v>5.9</v>
      </c>
      <c r="H62" s="3"/>
      <c r="I62" s="3"/>
    </row>
    <row r="63" spans="1:9" ht="15.75" x14ac:dyDescent="0.25">
      <c r="A63" s="19" t="s">
        <v>137</v>
      </c>
      <c r="B63" s="14" t="s">
        <v>68</v>
      </c>
      <c r="C63" s="27">
        <v>12747.4</v>
      </c>
      <c r="D63" s="31">
        <v>10697.1</v>
      </c>
      <c r="E63" s="31">
        <v>1261</v>
      </c>
      <c r="F63" s="31">
        <v>1249.5</v>
      </c>
      <c r="G63" s="32">
        <v>1244.3999999999999</v>
      </c>
      <c r="H63" s="3"/>
      <c r="I63" s="3"/>
    </row>
    <row r="64" spans="1:9" ht="15.75" x14ac:dyDescent="0.25">
      <c r="A64" s="18" t="s">
        <v>6</v>
      </c>
      <c r="B64" s="15" t="s">
        <v>69</v>
      </c>
      <c r="C64" s="26">
        <f>C65+C66+C67+C68+C69</f>
        <v>17807.600000000002</v>
      </c>
      <c r="D64" s="26">
        <f t="shared" ref="D64:G64" si="9">D65+D66+D67+D68+D69</f>
        <v>19188.8</v>
      </c>
      <c r="E64" s="26">
        <f t="shared" si="9"/>
        <v>24899.199999999997</v>
      </c>
      <c r="F64" s="26">
        <f t="shared" si="9"/>
        <v>24902.100000000002</v>
      </c>
      <c r="G64" s="26">
        <f t="shared" si="9"/>
        <v>24929.7</v>
      </c>
      <c r="H64" s="3"/>
      <c r="I64" s="3"/>
    </row>
    <row r="65" spans="1:9" ht="15.75" x14ac:dyDescent="0.25">
      <c r="A65" s="19" t="s">
        <v>149</v>
      </c>
      <c r="B65" s="14" t="s">
        <v>70</v>
      </c>
      <c r="C65" s="27">
        <v>67.099999999999994</v>
      </c>
      <c r="D65" s="31">
        <v>68.599999999999994</v>
      </c>
      <c r="E65" s="31">
        <v>712.1</v>
      </c>
      <c r="F65" s="31">
        <v>714.2</v>
      </c>
      <c r="G65" s="32">
        <v>716.7</v>
      </c>
      <c r="H65" s="3"/>
      <c r="I65" s="3"/>
    </row>
    <row r="66" spans="1:9" ht="15.75" x14ac:dyDescent="0.25">
      <c r="A66" s="19" t="s">
        <v>150</v>
      </c>
      <c r="B66" s="14" t="s">
        <v>71</v>
      </c>
      <c r="C66" s="27">
        <v>3943.4</v>
      </c>
      <c r="D66" s="31">
        <v>3614.3</v>
      </c>
      <c r="E66" s="31">
        <v>3577.9</v>
      </c>
      <c r="F66" s="31">
        <v>3577.9</v>
      </c>
      <c r="G66" s="32">
        <v>3577.9</v>
      </c>
      <c r="H66" s="3"/>
      <c r="I66" s="3"/>
    </row>
    <row r="67" spans="1:9" ht="15.75" x14ac:dyDescent="0.25">
      <c r="A67" s="19" t="s">
        <v>151</v>
      </c>
      <c r="B67" s="14" t="s">
        <v>72</v>
      </c>
      <c r="C67" s="27">
        <v>11147.4</v>
      </c>
      <c r="D67" s="31">
        <v>12145.2</v>
      </c>
      <c r="E67" s="31">
        <v>17838.599999999999</v>
      </c>
      <c r="F67" s="31">
        <v>17884.7</v>
      </c>
      <c r="G67" s="32">
        <v>17913.8</v>
      </c>
      <c r="H67" s="3"/>
      <c r="I67" s="3"/>
    </row>
    <row r="68" spans="1:9" ht="15.75" x14ac:dyDescent="0.25">
      <c r="A68" s="19" t="s">
        <v>152</v>
      </c>
      <c r="B68" s="14" t="s">
        <v>73</v>
      </c>
      <c r="C68" s="27">
        <v>2134.5</v>
      </c>
      <c r="D68" s="31">
        <v>2431.5</v>
      </c>
      <c r="E68" s="31">
        <v>1905.3</v>
      </c>
      <c r="F68" s="31">
        <v>1860</v>
      </c>
      <c r="G68" s="32">
        <v>1856</v>
      </c>
      <c r="H68" s="3"/>
      <c r="I68" s="3"/>
    </row>
    <row r="69" spans="1:9" ht="15.75" x14ac:dyDescent="0.25">
      <c r="A69" s="19" t="s">
        <v>153</v>
      </c>
      <c r="B69" s="14" t="s">
        <v>74</v>
      </c>
      <c r="C69" s="27">
        <v>515.20000000000005</v>
      </c>
      <c r="D69" s="31">
        <v>929.2</v>
      </c>
      <c r="E69" s="31">
        <v>865.3</v>
      </c>
      <c r="F69" s="31">
        <v>865.3</v>
      </c>
      <c r="G69" s="32">
        <v>865.3</v>
      </c>
      <c r="H69" s="3"/>
      <c r="I69" s="3"/>
    </row>
    <row r="70" spans="1:9" ht="15.75" x14ac:dyDescent="0.25">
      <c r="A70" s="18" t="s">
        <v>12</v>
      </c>
      <c r="B70" s="15" t="s">
        <v>75</v>
      </c>
      <c r="C70" s="26">
        <f>C71+C72+C73+C74</f>
        <v>566.90000000000009</v>
      </c>
      <c r="D70" s="26">
        <f t="shared" ref="D70:G70" si="10">D71+D72+D73+D74</f>
        <v>357.3</v>
      </c>
      <c r="E70" s="26">
        <f t="shared" si="10"/>
        <v>498.70000000000005</v>
      </c>
      <c r="F70" s="26">
        <f t="shared" si="10"/>
        <v>442.90000000000003</v>
      </c>
      <c r="G70" s="26">
        <f t="shared" si="10"/>
        <v>532.4</v>
      </c>
      <c r="H70" s="3"/>
      <c r="I70" s="3"/>
    </row>
    <row r="71" spans="1:9" ht="15.75" x14ac:dyDescent="0.25">
      <c r="A71" s="19" t="s">
        <v>148</v>
      </c>
      <c r="B71" s="14" t="s">
        <v>76</v>
      </c>
      <c r="C71" s="27">
        <v>7.8</v>
      </c>
      <c r="D71" s="31">
        <v>34.4</v>
      </c>
      <c r="E71" s="31">
        <v>190.8</v>
      </c>
      <c r="F71" s="31">
        <v>190.2</v>
      </c>
      <c r="G71" s="32">
        <v>190</v>
      </c>
      <c r="H71" s="3"/>
      <c r="I71" s="3"/>
    </row>
    <row r="72" spans="1:9" ht="15.75" x14ac:dyDescent="0.25">
      <c r="A72" s="19" t="s">
        <v>147</v>
      </c>
      <c r="B72" s="14" t="s">
        <v>77</v>
      </c>
      <c r="C72" s="27">
        <v>192.9</v>
      </c>
      <c r="D72" s="31">
        <v>77.5</v>
      </c>
      <c r="E72" s="31">
        <v>100.8</v>
      </c>
      <c r="F72" s="31">
        <v>53.9</v>
      </c>
      <c r="G72" s="32">
        <v>143.6</v>
      </c>
      <c r="H72" s="3"/>
      <c r="I72" s="3"/>
    </row>
    <row r="73" spans="1:9" ht="15.75" x14ac:dyDescent="0.25">
      <c r="A73" s="19" t="s">
        <v>146</v>
      </c>
      <c r="B73" s="14" t="s">
        <v>78</v>
      </c>
      <c r="C73" s="27">
        <v>346.1</v>
      </c>
      <c r="D73" s="31">
        <v>225.1</v>
      </c>
      <c r="E73" s="31">
        <v>186.8</v>
      </c>
      <c r="F73" s="31">
        <v>178.5</v>
      </c>
      <c r="G73" s="32">
        <v>178.5</v>
      </c>
      <c r="H73" s="3"/>
      <c r="I73" s="3"/>
    </row>
    <row r="74" spans="1:9" ht="31.5" x14ac:dyDescent="0.25">
      <c r="A74" s="19" t="s">
        <v>145</v>
      </c>
      <c r="B74" s="14" t="s">
        <v>79</v>
      </c>
      <c r="C74" s="27">
        <v>20.100000000000001</v>
      </c>
      <c r="D74" s="31">
        <v>20.3</v>
      </c>
      <c r="E74" s="31">
        <v>20.3</v>
      </c>
      <c r="F74" s="31">
        <v>20.3</v>
      </c>
      <c r="G74" s="32">
        <v>20.3</v>
      </c>
      <c r="H74" s="3"/>
      <c r="I74" s="3"/>
    </row>
    <row r="75" spans="1:9" ht="15.75" x14ac:dyDescent="0.25">
      <c r="A75" s="18" t="s">
        <v>13</v>
      </c>
      <c r="B75" s="15" t="s">
        <v>80</v>
      </c>
      <c r="C75" s="26">
        <f>C76+C77+C78</f>
        <v>43.2</v>
      </c>
      <c r="D75" s="26">
        <f t="shared" ref="D75:G75" si="11">D76+D77+D78</f>
        <v>94.7</v>
      </c>
      <c r="E75" s="26">
        <f t="shared" si="11"/>
        <v>43</v>
      </c>
      <c r="F75" s="26">
        <f t="shared" si="11"/>
        <v>43</v>
      </c>
      <c r="G75" s="26">
        <f t="shared" si="11"/>
        <v>43</v>
      </c>
      <c r="H75" s="3"/>
      <c r="I75" s="3"/>
    </row>
    <row r="76" spans="1:9" ht="15.75" x14ac:dyDescent="0.25">
      <c r="A76" s="19" t="s">
        <v>144</v>
      </c>
      <c r="B76" s="14" t="s">
        <v>81</v>
      </c>
      <c r="C76" s="27">
        <v>8.3000000000000007</v>
      </c>
      <c r="D76" s="31">
        <v>42.1</v>
      </c>
      <c r="E76" s="31">
        <v>8.1999999999999993</v>
      </c>
      <c r="F76" s="31">
        <v>8.1999999999999993</v>
      </c>
      <c r="G76" s="32">
        <v>8.1999999999999993</v>
      </c>
      <c r="H76" s="3"/>
      <c r="I76" s="3"/>
    </row>
    <row r="77" spans="1:9" ht="15.75" x14ac:dyDescent="0.25">
      <c r="A77" s="19" t="s">
        <v>143</v>
      </c>
      <c r="B77" s="14" t="s">
        <v>82</v>
      </c>
      <c r="C77" s="27">
        <v>19.899999999999999</v>
      </c>
      <c r="D77" s="31">
        <v>28.9</v>
      </c>
      <c r="E77" s="31">
        <v>11.5</v>
      </c>
      <c r="F77" s="31">
        <v>11.5</v>
      </c>
      <c r="G77" s="32">
        <v>11.5</v>
      </c>
      <c r="H77" s="3"/>
      <c r="I77" s="3"/>
    </row>
    <row r="78" spans="1:9" ht="31.5" x14ac:dyDescent="0.25">
      <c r="A78" s="19" t="s">
        <v>142</v>
      </c>
      <c r="B78" s="14" t="s">
        <v>83</v>
      </c>
      <c r="C78" s="27">
        <v>15</v>
      </c>
      <c r="D78" s="31">
        <v>23.7</v>
      </c>
      <c r="E78" s="31">
        <v>23.3</v>
      </c>
      <c r="F78" s="31">
        <v>23.3</v>
      </c>
      <c r="G78" s="32">
        <v>23.3</v>
      </c>
      <c r="H78" s="3"/>
      <c r="I78" s="3"/>
    </row>
    <row r="79" spans="1:9" ht="15.75" x14ac:dyDescent="0.25">
      <c r="A79" s="18" t="s">
        <v>14</v>
      </c>
      <c r="B79" s="15" t="s">
        <v>84</v>
      </c>
      <c r="C79" s="26">
        <f>C80</f>
        <v>3007.9</v>
      </c>
      <c r="D79" s="26">
        <f t="shared" ref="D79:G79" si="12">D80</f>
        <v>3297.2</v>
      </c>
      <c r="E79" s="26">
        <f t="shared" si="12"/>
        <v>3997.2</v>
      </c>
      <c r="F79" s="26">
        <f t="shared" si="12"/>
        <v>3997.2</v>
      </c>
      <c r="G79" s="26">
        <f t="shared" si="12"/>
        <v>3997.2</v>
      </c>
      <c r="H79" s="3"/>
      <c r="I79" s="3"/>
    </row>
    <row r="80" spans="1:9" ht="31.5" x14ac:dyDescent="0.25">
      <c r="A80" s="19" t="s">
        <v>141</v>
      </c>
      <c r="B80" s="14" t="s">
        <v>85</v>
      </c>
      <c r="C80" s="27">
        <v>3007.9</v>
      </c>
      <c r="D80" s="31">
        <v>3297.2</v>
      </c>
      <c r="E80" s="31">
        <v>3997.2</v>
      </c>
      <c r="F80" s="31">
        <v>3997.2</v>
      </c>
      <c r="G80" s="32">
        <v>3997.2</v>
      </c>
      <c r="H80" s="3"/>
      <c r="I80" s="3"/>
    </row>
    <row r="81" spans="1:9" ht="31.5" x14ac:dyDescent="0.25">
      <c r="A81" s="18" t="s">
        <v>15</v>
      </c>
      <c r="B81" s="15" t="s">
        <v>86</v>
      </c>
      <c r="C81" s="26">
        <f>C82+C83+C84</f>
        <v>2889.2999999999997</v>
      </c>
      <c r="D81" s="26">
        <f t="shared" ref="D81:G81" si="13">D82+D83+D84</f>
        <v>2958.7</v>
      </c>
      <c r="E81" s="26">
        <f t="shared" si="13"/>
        <v>2583.4</v>
      </c>
      <c r="F81" s="26">
        <f t="shared" si="13"/>
        <v>2398</v>
      </c>
      <c r="G81" s="26">
        <f t="shared" si="13"/>
        <v>2468.8999999999996</v>
      </c>
      <c r="H81" s="3"/>
      <c r="I81" s="3"/>
    </row>
    <row r="82" spans="1:9" ht="47.25" x14ac:dyDescent="0.25">
      <c r="A82" s="19" t="s">
        <v>140</v>
      </c>
      <c r="B82" s="14" t="s">
        <v>87</v>
      </c>
      <c r="C82" s="27">
        <v>2215.1999999999998</v>
      </c>
      <c r="D82" s="31">
        <v>2217.1</v>
      </c>
      <c r="E82" s="31">
        <v>2399.4</v>
      </c>
      <c r="F82" s="31">
        <v>2236.4</v>
      </c>
      <c r="G82" s="32">
        <v>2306.1999999999998</v>
      </c>
      <c r="H82" s="3"/>
      <c r="I82" s="3"/>
    </row>
    <row r="83" spans="1:9" ht="15.75" x14ac:dyDescent="0.25">
      <c r="A83" s="19" t="s">
        <v>139</v>
      </c>
      <c r="B83" s="14" t="s">
        <v>88</v>
      </c>
      <c r="C83" s="27">
        <v>558.5</v>
      </c>
      <c r="D83" s="31">
        <v>673.6</v>
      </c>
      <c r="E83" s="31">
        <v>114.69999999999999</v>
      </c>
      <c r="F83" s="31">
        <v>89.1</v>
      </c>
      <c r="G83" s="32">
        <v>87.2</v>
      </c>
      <c r="H83" s="3"/>
      <c r="I83" s="3"/>
    </row>
    <row r="84" spans="1:9" ht="31.5" x14ac:dyDescent="0.25">
      <c r="A84" s="19" t="s">
        <v>138</v>
      </c>
      <c r="B84" s="14" t="s">
        <v>89</v>
      </c>
      <c r="C84" s="27">
        <v>115.6</v>
      </c>
      <c r="D84" s="31">
        <v>68</v>
      </c>
      <c r="E84" s="31">
        <v>69.3</v>
      </c>
      <c r="F84" s="31">
        <v>72.5</v>
      </c>
      <c r="G84" s="32">
        <v>75.5</v>
      </c>
      <c r="H84" s="3"/>
      <c r="I84" s="3"/>
    </row>
    <row r="85" spans="1:9" ht="15.75" x14ac:dyDescent="0.2">
      <c r="A85" s="16" t="s">
        <v>9</v>
      </c>
      <c r="B85" s="17"/>
      <c r="C85" s="28">
        <f>SUM(C7+C17+C20+C25+C36+C41+C45+C53+C56+C64+C70+C75+C79+C81)</f>
        <v>76720.299999999988</v>
      </c>
      <c r="D85" s="28">
        <f t="shared" ref="D85:G85" si="14">SUM(D7+D17+D20+D25+D36+D41+D45+D53+D56+D64+D70+D75+D79+D81)</f>
        <v>79373.899999999994</v>
      </c>
      <c r="E85" s="28">
        <f t="shared" si="14"/>
        <v>69260.399999999994</v>
      </c>
      <c r="F85" s="28">
        <f t="shared" si="14"/>
        <v>71133.500000000015</v>
      </c>
      <c r="G85" s="28">
        <f t="shared" si="14"/>
        <v>72806.89999999998</v>
      </c>
      <c r="H85" s="5"/>
      <c r="I85" s="3"/>
    </row>
  </sheetData>
  <mergeCells count="6">
    <mergeCell ref="A1:G1"/>
    <mergeCell ref="A4:A5"/>
    <mergeCell ref="B4:B5"/>
    <mergeCell ref="E4:G4"/>
    <mergeCell ref="C4:C5"/>
    <mergeCell ref="D4:D5"/>
  </mergeCells>
  <pageMargins left="0.31496062992125984" right="0.31496062992125984" top="0.55118110236220474" bottom="0.59055118110236227" header="0.59055118110236227" footer="0.51181102362204722"/>
  <pageSetup paperSize="9" scale="73" fitToHeight="0" orientation="portrait" r:id="rId1"/>
  <headerFooter alignWithMargins="0"/>
  <rowBreaks count="1" manualBreakCount="1">
    <brk id="4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областного бюджета </vt:lpstr>
      <vt:lpstr>'Расходы областного бюджета '!Заголовки_для_печати</vt:lpstr>
      <vt:lpstr>'Расходы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Потапова</cp:lastModifiedBy>
  <cp:lastPrinted>2016-11-03T14:19:25Z</cp:lastPrinted>
  <dcterms:created xsi:type="dcterms:W3CDTF">2009-04-17T07:03:32Z</dcterms:created>
  <dcterms:modified xsi:type="dcterms:W3CDTF">2016-11-03T16:23:45Z</dcterms:modified>
</cp:coreProperties>
</file>