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95" yWindow="645" windowWidth="15930" windowHeight="11685"/>
  </bookViews>
  <sheets>
    <sheet name="Оценка (Этап I - III)" sheetId="2" r:id="rId1"/>
    <sheet name="Оценка (Этап III)" sheetId="4" r:id="rId2"/>
    <sheet name="Методика III этап" sheetId="5" r:id="rId3"/>
    <sheet name="Показатель 5.1" sheetId="6" r:id="rId4"/>
    <sheet name="Показатель 5.2" sheetId="7" r:id="rId5"/>
    <sheet name="Показатель 6.1" sheetId="8" r:id="rId6"/>
    <sheet name="Показатель 6.2" sheetId="9" r:id="rId7"/>
    <sheet name="Показатель 6.3" sheetId="10" r:id="rId8"/>
    <sheet name="Показатель 7.1" sheetId="11" r:id="rId9"/>
  </sheets>
  <externalReferences>
    <externalReference r:id="rId10"/>
  </externalReferences>
  <definedNames>
    <definedName name="_xlnm._FilterDatabase" localSheetId="3" hidden="1">'Показатель 5.1'!$A$1:$K$49</definedName>
    <definedName name="_xlnm._FilterDatabase" localSheetId="4" hidden="1">'Показатель 5.2'!$A$1:$L$50</definedName>
    <definedName name="_xlnm._FilterDatabase" localSheetId="5" hidden="1">'Показатель 6.1'!$A$7:$T$45</definedName>
    <definedName name="_xlnm._FilterDatabase" localSheetId="6" hidden="1">'Показатель 6.2'!$A$8:$T$46</definedName>
    <definedName name="_xlnm._FilterDatabase" localSheetId="7" hidden="1">'Показатель 6.3'!$A$7:$T$45</definedName>
    <definedName name="_xlnm._FilterDatabase" localSheetId="8" hidden="1">'Показатель 7.1'!$A$8:$T$46</definedName>
    <definedName name="А1" localSheetId="0">#REF!</definedName>
    <definedName name="А1" localSheetId="3">#REF!</definedName>
    <definedName name="А1" localSheetId="4">#REF!</definedName>
    <definedName name="А1" localSheetId="6">#REF!</definedName>
    <definedName name="А1" localSheetId="7">#REF!</definedName>
    <definedName name="А1" localSheetId="8">#REF!</definedName>
    <definedName name="А1">#REF!</definedName>
    <definedName name="Выбор_1.1" localSheetId="6">'Показатель 6.2'!$C$5:$C$6</definedName>
    <definedName name="Выбор_1.1" localSheetId="7">'Показатель 6.3'!$C$5:$C$6</definedName>
    <definedName name="Выбор_1.1" localSheetId="8">'Показатель 7.1'!$C$5:$C$6</definedName>
    <definedName name="Выбор_1.1">'Показатель 6.1'!$C$5:$C$6</definedName>
    <definedName name="Выбор_1.2" localSheetId="0">#REF!</definedName>
    <definedName name="Выбор_1.2" localSheetId="3">'Показатель 5.1'!$C$5:$C$6</definedName>
    <definedName name="Выбор_1.2" localSheetId="4">'Показатель 5.2'!$C$5:$C$6</definedName>
    <definedName name="Выбор_1.2">#REF!</definedName>
    <definedName name="Выбор_1.3" localSheetId="0">#REF!</definedName>
    <definedName name="Выбор_1.3" localSheetId="3">#REF!</definedName>
    <definedName name="Выбор_1.3" localSheetId="4">#REF!</definedName>
    <definedName name="Выбор_1.3" localSheetId="6">#REF!</definedName>
    <definedName name="Выбор_1.3" localSheetId="7">#REF!</definedName>
    <definedName name="Выбор_1.3" localSheetId="8">#REF!</definedName>
    <definedName name="Выбор_1.3">#REF!</definedName>
    <definedName name="Выбор_4.1" localSheetId="0">#REF!</definedName>
    <definedName name="Выбор_4.1" localSheetId="3">#REF!</definedName>
    <definedName name="Выбор_4.1" localSheetId="4">#REF!</definedName>
    <definedName name="Выбор_4.1" localSheetId="6">#REF!</definedName>
    <definedName name="Выбор_4.1" localSheetId="7">#REF!</definedName>
    <definedName name="Выбор_4.1" localSheetId="8">#REF!</definedName>
    <definedName name="Выбор_4.1">#REF!</definedName>
    <definedName name="Выбор_4.2">'[1]Показатель 4.2'!$C$5:$C$8</definedName>
    <definedName name="Выбор_4.3">'[1]Показатель 4.3'!$C$5:$C$7</definedName>
    <definedName name="Выбор_4.4">'[1]Показатель 4.4'!$C$6:$C$8</definedName>
    <definedName name="Выбор1.1" localSheetId="0">#REF!</definedName>
    <definedName name="Выбор1.1" localSheetId="3">#REF!</definedName>
    <definedName name="Выбор1.1" localSheetId="4">#REF!</definedName>
    <definedName name="Выбор1.1" localSheetId="6">#REF!</definedName>
    <definedName name="Выбор1.1" localSheetId="7">#REF!</definedName>
    <definedName name="Выбор1.1" localSheetId="8">#REF!</definedName>
    <definedName name="Выбор1.1">#REF!</definedName>
    <definedName name="Да_нет" localSheetId="0">#REF!</definedName>
    <definedName name="Да_нет" localSheetId="3">#REF!</definedName>
    <definedName name="Да_нет" localSheetId="4">#REF!</definedName>
    <definedName name="Да_нет" localSheetId="6">#REF!</definedName>
    <definedName name="Да_нет" localSheetId="7">#REF!</definedName>
    <definedName name="Да_нет" localSheetId="8">#REF!</definedName>
    <definedName name="Да_нет">#REF!</definedName>
    <definedName name="_xlnm.Print_Titles" localSheetId="0">'Оценка (Этап I - III)'!$3:$4</definedName>
    <definedName name="_xlnm.Print_Titles" localSheetId="1">'Оценка (Этап III)'!$3:$4</definedName>
    <definedName name="_xlnm.Print_Titles" localSheetId="3">'Показатель 5.1'!$4:$6</definedName>
    <definedName name="_xlnm.Print_Titles" localSheetId="4">'Показатель 5.2'!$4:$7</definedName>
    <definedName name="_xlnm.Print_Titles" localSheetId="5">'Показатель 6.1'!$4:$6</definedName>
    <definedName name="_xlnm.Print_Titles" localSheetId="6">'Показатель 6.2'!$4:$7</definedName>
    <definedName name="_xlnm.Print_Titles" localSheetId="7">'Показатель 6.3'!$4:$6</definedName>
    <definedName name="_xlnm.Print_Titles" localSheetId="8">'Показатель 7.1'!$4:$7</definedName>
    <definedName name="Коэфициент">[1]Параметры!$C$3:$C$4</definedName>
    <definedName name="_xlnm.Print_Area" localSheetId="0">'Оценка (Этап I - III)'!$A$1:$E$48</definedName>
    <definedName name="_xlnm.Print_Area" localSheetId="1">'Оценка (Этап III)'!$A$1:$H$48</definedName>
    <definedName name="_xlnm.Print_Area" localSheetId="3">'Показатель 5.1'!$A$1:$L$49</definedName>
    <definedName name="_xlnm.Print_Area" localSheetId="4">'Показатель 5.2'!$A$1:$L$50</definedName>
    <definedName name="_xlnm.Print_Area" localSheetId="5">'Показатель 6.1'!$A$1:$L$49</definedName>
    <definedName name="_xlnm.Print_Area" localSheetId="6">'Показатель 6.2'!$A$1:$L$50</definedName>
    <definedName name="_xlnm.Print_Area" localSheetId="7">'Показатель 6.3'!$A$1:$L$49</definedName>
    <definedName name="_xlnm.Print_Area" localSheetId="8">'Показатель 7.1'!$A$1:$L$50</definedName>
    <definedName name="Формат">#REF!</definedName>
  </definedNames>
  <calcPr calcId="144525"/>
</workbook>
</file>

<file path=xl/calcChain.xml><?xml version="1.0" encoding="utf-8"?>
<calcChain xmlns="http://schemas.openxmlformats.org/spreadsheetml/2006/main">
  <c r="C13" i="2" l="1"/>
  <c r="C14" i="2"/>
  <c r="C15" i="2"/>
  <c r="C16" i="2"/>
  <c r="C17" i="2"/>
  <c r="C18" i="2"/>
  <c r="C19" i="2"/>
  <c r="C20" i="2"/>
  <c r="C21" i="2"/>
  <c r="C22" i="2"/>
  <c r="C23" i="2"/>
  <c r="C24" i="2"/>
  <c r="C25" i="2"/>
  <c r="C26" i="2"/>
  <c r="C27" i="2"/>
  <c r="C28" i="2"/>
  <c r="C29" i="2"/>
  <c r="C30" i="2"/>
  <c r="C31" i="2"/>
  <c r="C33" i="2"/>
  <c r="C34" i="2"/>
  <c r="C35" i="2"/>
  <c r="C36" i="2"/>
  <c r="C37" i="2"/>
  <c r="C38" i="2"/>
  <c r="C39" i="2"/>
  <c r="C40" i="2"/>
  <c r="C41" i="2"/>
  <c r="C42" i="2"/>
  <c r="C43" i="2"/>
  <c r="C44" i="2"/>
  <c r="C45" i="2"/>
  <c r="C46" i="2"/>
  <c r="C47" i="2"/>
  <c r="C48" i="2"/>
  <c r="C12" i="2"/>
  <c r="C8" i="2"/>
  <c r="C10" i="2"/>
  <c r="C7" i="2"/>
  <c r="D3" i="4" l="1"/>
  <c r="F40" i="11" l="1"/>
  <c r="J40" i="11" s="1"/>
  <c r="H38" i="4" s="1"/>
  <c r="F36" i="11"/>
  <c r="J36" i="11" s="1"/>
  <c r="H34" i="4" s="1"/>
  <c r="F32" i="11"/>
  <c r="J32" i="11" s="1"/>
  <c r="H30" i="4" s="1"/>
  <c r="F27" i="11"/>
  <c r="J27" i="11" s="1"/>
  <c r="H25" i="4" s="1"/>
  <c r="F11" i="11"/>
  <c r="J11" i="11" s="1"/>
  <c r="H9" i="4" s="1"/>
  <c r="C7" i="11"/>
  <c r="C6" i="11"/>
  <c r="F48" i="11" s="1"/>
  <c r="J48" i="11" s="1"/>
  <c r="H46" i="4" s="1"/>
  <c r="C5" i="11"/>
  <c r="F44" i="11" s="1"/>
  <c r="J44" i="11" s="1"/>
  <c r="H42" i="4" s="1"/>
  <c r="C4" i="11"/>
  <c r="A3" i="11"/>
  <c r="F44" i="10"/>
  <c r="J44" i="10" s="1"/>
  <c r="G43" i="4" s="1"/>
  <c r="F37" i="10"/>
  <c r="J37" i="10" s="1"/>
  <c r="G36" i="4" s="1"/>
  <c r="F25" i="10"/>
  <c r="J25" i="10" s="1"/>
  <c r="G24" i="4" s="1"/>
  <c r="F21" i="10"/>
  <c r="J21" i="10" s="1"/>
  <c r="G20" i="4" s="1"/>
  <c r="F13" i="10"/>
  <c r="J13" i="10" s="1"/>
  <c r="G12" i="4" s="1"/>
  <c r="C6" i="10"/>
  <c r="C5" i="10"/>
  <c r="F46" i="10" s="1"/>
  <c r="J46" i="10" s="1"/>
  <c r="G45" i="4" s="1"/>
  <c r="C4" i="10"/>
  <c r="A3" i="10"/>
  <c r="C7" i="9"/>
  <c r="C6" i="9"/>
  <c r="C5" i="9"/>
  <c r="F45" i="9" s="1"/>
  <c r="J45" i="9" s="1"/>
  <c r="F43" i="4" s="1"/>
  <c r="C4" i="9"/>
  <c r="A3" i="9"/>
  <c r="C6" i="8"/>
  <c r="C5" i="8"/>
  <c r="F46" i="8" s="1"/>
  <c r="J46" i="8" s="1"/>
  <c r="E45" i="4" s="1"/>
  <c r="C4" i="8"/>
  <c r="F45" i="7"/>
  <c r="J45" i="7" s="1"/>
  <c r="D43" i="4" s="1"/>
  <c r="C7" i="7"/>
  <c r="C6" i="7"/>
  <c r="F22" i="7" s="1"/>
  <c r="J22" i="7" s="1"/>
  <c r="D20" i="4" s="1"/>
  <c r="C5" i="7"/>
  <c r="C4" i="7"/>
  <c r="A3" i="7"/>
  <c r="C6" i="6"/>
  <c r="C5" i="6"/>
  <c r="C4" i="6"/>
  <c r="A3" i="6"/>
  <c r="C30" i="5"/>
  <c r="C16" i="5"/>
  <c r="C6" i="5"/>
  <c r="H5" i="4"/>
  <c r="G5" i="4"/>
  <c r="F5" i="4"/>
  <c r="E5" i="4"/>
  <c r="D5" i="4"/>
  <c r="C5" i="4"/>
  <c r="H3" i="4"/>
  <c r="G3" i="4"/>
  <c r="F3" i="4"/>
  <c r="E3" i="4"/>
  <c r="C3" i="4"/>
  <c r="A48" i="2"/>
  <c r="A47" i="2"/>
  <c r="A46" i="2"/>
  <c r="A45" i="2"/>
  <c r="A44" i="2"/>
  <c r="A43" i="2"/>
  <c r="A42" i="2"/>
  <c r="A41" i="2"/>
  <c r="A40" i="2"/>
  <c r="A39" i="2"/>
  <c r="A38" i="2"/>
  <c r="A37" i="2"/>
  <c r="A36" i="2"/>
  <c r="A35" i="2"/>
  <c r="A34" i="2"/>
  <c r="A33" i="2"/>
  <c r="A32" i="2"/>
  <c r="A31" i="2"/>
  <c r="A30" i="2"/>
  <c r="A29" i="2"/>
  <c r="A28" i="2"/>
  <c r="A27" i="2"/>
  <c r="A26" i="2"/>
  <c r="A25" i="2"/>
  <c r="A24" i="2"/>
  <c r="A23" i="2"/>
  <c r="A22" i="2"/>
  <c r="A21" i="2"/>
  <c r="A20" i="2"/>
  <c r="A19" i="2"/>
  <c r="A18" i="2"/>
  <c r="A17" i="2"/>
  <c r="A16" i="2"/>
  <c r="A15" i="2"/>
  <c r="A14" i="2"/>
  <c r="A13" i="2"/>
  <c r="A12" i="2"/>
  <c r="B5" i="2"/>
  <c r="F14" i="7" l="1"/>
  <c r="J14" i="7" s="1"/>
  <c r="D12" i="4" s="1"/>
  <c r="F12" i="11"/>
  <c r="J12" i="11" s="1"/>
  <c r="H10" i="4" s="1"/>
  <c r="F37" i="11"/>
  <c r="J37" i="11" s="1"/>
  <c r="H35" i="4" s="1"/>
  <c r="F15" i="11"/>
  <c r="J15" i="11" s="1"/>
  <c r="H13" i="4" s="1"/>
  <c r="F20" i="11"/>
  <c r="J20" i="11" s="1"/>
  <c r="H18" i="4" s="1"/>
  <c r="F49" i="11"/>
  <c r="J49" i="11" s="1"/>
  <c r="H47" i="4" s="1"/>
  <c r="F24" i="11"/>
  <c r="J24" i="11" s="1"/>
  <c r="H22" i="4" s="1"/>
  <c r="F47" i="11"/>
  <c r="J47" i="11" s="1"/>
  <c r="H45" i="4" s="1"/>
  <c r="F19" i="6"/>
  <c r="J19" i="6" s="1"/>
  <c r="C18" i="4" s="1"/>
  <c r="F41" i="6"/>
  <c r="J41" i="6" s="1"/>
  <c r="C40" i="4" s="1"/>
  <c r="F20" i="6"/>
  <c r="J20" i="6" s="1"/>
  <c r="C19" i="4" s="1"/>
  <c r="F43" i="6"/>
  <c r="J43" i="6" s="1"/>
  <c r="C42" i="4" s="1"/>
  <c r="F27" i="6"/>
  <c r="J27" i="6" s="1"/>
  <c r="C26" i="4" s="1"/>
  <c r="F47" i="6"/>
  <c r="J47" i="6" s="1"/>
  <c r="C46" i="4" s="1"/>
  <c r="F10" i="6"/>
  <c r="J10" i="6" s="1"/>
  <c r="C9" i="4" s="1"/>
  <c r="F32" i="6"/>
  <c r="J32" i="6" s="1"/>
  <c r="C31" i="4" s="1"/>
  <c r="F24" i="6"/>
  <c r="J24" i="6" s="1"/>
  <c r="C23" i="4" s="1"/>
  <c r="F44" i="6"/>
  <c r="J44" i="6" s="1"/>
  <c r="C43" i="4" s="1"/>
  <c r="F29" i="6"/>
  <c r="J29" i="6" s="1"/>
  <c r="C28" i="4" s="1"/>
  <c r="F48" i="6"/>
  <c r="J48" i="6" s="1"/>
  <c r="C47" i="4" s="1"/>
  <c r="F13" i="6"/>
  <c r="J13" i="6" s="1"/>
  <c r="C12" i="4" s="1"/>
  <c r="F35" i="6"/>
  <c r="J35" i="6" s="1"/>
  <c r="C34" i="4" s="1"/>
  <c r="F8" i="6"/>
  <c r="J8" i="6" s="1"/>
  <c r="C7" i="4" s="1"/>
  <c r="F16" i="6"/>
  <c r="J16" i="6" s="1"/>
  <c r="C15" i="4" s="1"/>
  <c r="F37" i="6"/>
  <c r="J37" i="6" s="1"/>
  <c r="C36" i="4" s="1"/>
  <c r="F34" i="9"/>
  <c r="J34" i="9" s="1"/>
  <c r="F32" i="4" s="1"/>
  <c r="F11" i="6"/>
  <c r="J11" i="6" s="1"/>
  <c r="C10" i="4" s="1"/>
  <c r="F25" i="6"/>
  <c r="J25" i="6" s="1"/>
  <c r="C24" i="4" s="1"/>
  <c r="F36" i="6"/>
  <c r="J36" i="6" s="1"/>
  <c r="C35" i="4" s="1"/>
  <c r="F42" i="9"/>
  <c r="J42" i="9" s="1"/>
  <c r="F40" i="4" s="1"/>
  <c r="F17" i="10"/>
  <c r="J17" i="10" s="1"/>
  <c r="G16" i="4" s="1"/>
  <c r="F48" i="10"/>
  <c r="J48" i="10" s="1"/>
  <c r="G47" i="4" s="1"/>
  <c r="F23" i="11"/>
  <c r="J23" i="11" s="1"/>
  <c r="H21" i="4" s="1"/>
  <c r="F35" i="11"/>
  <c r="J35" i="11" s="1"/>
  <c r="H33" i="4" s="1"/>
  <c r="F43" i="11"/>
  <c r="J43" i="11" s="1"/>
  <c r="H41" i="4" s="1"/>
  <c r="F49" i="9"/>
  <c r="J49" i="9" s="1"/>
  <c r="F47" i="4" s="1"/>
  <c r="F17" i="6"/>
  <c r="J17" i="6" s="1"/>
  <c r="C16" i="4" s="1"/>
  <c r="F28" i="6"/>
  <c r="J28" i="6" s="1"/>
  <c r="C27" i="4" s="1"/>
  <c r="F40" i="6"/>
  <c r="J40" i="6" s="1"/>
  <c r="C39" i="4" s="1"/>
  <c r="F29" i="10"/>
  <c r="J29" i="10" s="1"/>
  <c r="G28" i="4" s="1"/>
  <c r="F16" i="11"/>
  <c r="J16" i="11" s="1"/>
  <c r="H14" i="4" s="1"/>
  <c r="F28" i="11"/>
  <c r="J28" i="11" s="1"/>
  <c r="H26" i="4" s="1"/>
  <c r="F9" i="9"/>
  <c r="J9" i="9" s="1"/>
  <c r="F7" i="4" s="1"/>
  <c r="F33" i="10"/>
  <c r="J33" i="10" s="1"/>
  <c r="G32" i="4" s="1"/>
  <c r="F19" i="11"/>
  <c r="J19" i="11" s="1"/>
  <c r="H17" i="4" s="1"/>
  <c r="F29" i="11"/>
  <c r="J29" i="11" s="1"/>
  <c r="H27" i="4" s="1"/>
  <c r="F39" i="11"/>
  <c r="J39" i="11" s="1"/>
  <c r="H37" i="4" s="1"/>
  <c r="F46" i="11"/>
  <c r="J46" i="11" s="1"/>
  <c r="H44" i="4" s="1"/>
  <c r="F18" i="9"/>
  <c r="J18" i="9" s="1"/>
  <c r="F16" i="4" s="1"/>
  <c r="F21" i="6"/>
  <c r="J21" i="6" s="1"/>
  <c r="C20" i="4" s="1"/>
  <c r="F33" i="6"/>
  <c r="J33" i="6" s="1"/>
  <c r="C32" i="4" s="1"/>
  <c r="F26" i="9"/>
  <c r="J26" i="9" s="1"/>
  <c r="F24" i="4" s="1"/>
  <c r="F8" i="10"/>
  <c r="J8" i="10" s="1"/>
  <c r="G7" i="4" s="1"/>
  <c r="F41" i="10"/>
  <c r="J41" i="10" s="1"/>
  <c r="G40" i="4" s="1"/>
  <c r="F10" i="11"/>
  <c r="J10" i="11" s="1"/>
  <c r="H8" i="4" s="1"/>
  <c r="F21" i="11"/>
  <c r="J21" i="11" s="1"/>
  <c r="H19" i="4" s="1"/>
  <c r="F31" i="11"/>
  <c r="J31" i="11" s="1"/>
  <c r="H29" i="4" s="1"/>
  <c r="F41" i="11"/>
  <c r="J41" i="11" s="1"/>
  <c r="H39" i="4" s="1"/>
  <c r="F50" i="11"/>
  <c r="J50" i="11" s="1"/>
  <c r="H48" i="4" s="1"/>
  <c r="F49" i="8"/>
  <c r="J49" i="8" s="1"/>
  <c r="E48" i="4" s="1"/>
  <c r="F45" i="8"/>
  <c r="J45" i="8" s="1"/>
  <c r="E44" i="4" s="1"/>
  <c r="F42" i="8"/>
  <c r="J42" i="8" s="1"/>
  <c r="E41" i="4" s="1"/>
  <c r="F38" i="8"/>
  <c r="J38" i="8" s="1"/>
  <c r="E37" i="4" s="1"/>
  <c r="F34" i="8"/>
  <c r="J34" i="8" s="1"/>
  <c r="E33" i="4" s="1"/>
  <c r="F30" i="8"/>
  <c r="J30" i="8" s="1"/>
  <c r="E29" i="4" s="1"/>
  <c r="F26" i="8"/>
  <c r="J26" i="8" s="1"/>
  <c r="E25" i="4" s="1"/>
  <c r="F22" i="8"/>
  <c r="J22" i="8" s="1"/>
  <c r="E21" i="4" s="1"/>
  <c r="F18" i="8"/>
  <c r="J18" i="8" s="1"/>
  <c r="E17" i="4" s="1"/>
  <c r="F14" i="8"/>
  <c r="J14" i="8" s="1"/>
  <c r="E13" i="4" s="1"/>
  <c r="F9" i="8"/>
  <c r="J9" i="8" s="1"/>
  <c r="E8" i="4" s="1"/>
  <c r="F44" i="8"/>
  <c r="J44" i="8" s="1"/>
  <c r="E43" i="4" s="1"/>
  <c r="F37" i="8"/>
  <c r="J37" i="8" s="1"/>
  <c r="E36" i="4" s="1"/>
  <c r="F29" i="8"/>
  <c r="J29" i="8" s="1"/>
  <c r="E28" i="4" s="1"/>
  <c r="F21" i="8"/>
  <c r="J21" i="8" s="1"/>
  <c r="E20" i="4" s="1"/>
  <c r="F13" i="8"/>
  <c r="J13" i="8" s="1"/>
  <c r="E12" i="4" s="1"/>
  <c r="F36" i="8"/>
  <c r="J36" i="8" s="1"/>
  <c r="E35" i="4" s="1"/>
  <c r="F28" i="8"/>
  <c r="J28" i="8" s="1"/>
  <c r="E27" i="4" s="1"/>
  <c r="F20" i="8"/>
  <c r="J20" i="8" s="1"/>
  <c r="E19" i="4" s="1"/>
  <c r="F11" i="8"/>
  <c r="J11" i="8" s="1"/>
  <c r="E10" i="4" s="1"/>
  <c r="F43" i="8"/>
  <c r="J43" i="8" s="1"/>
  <c r="E42" i="4" s="1"/>
  <c r="F35" i="8"/>
  <c r="J35" i="8" s="1"/>
  <c r="E34" i="4" s="1"/>
  <c r="F27" i="8"/>
  <c r="J27" i="8" s="1"/>
  <c r="E26" i="4" s="1"/>
  <c r="F19" i="8"/>
  <c r="J19" i="8" s="1"/>
  <c r="E18" i="4" s="1"/>
  <c r="F10" i="8"/>
  <c r="J10" i="8" s="1"/>
  <c r="E9" i="4" s="1"/>
  <c r="F31" i="8"/>
  <c r="J31" i="8" s="1"/>
  <c r="E30" i="4" s="1"/>
  <c r="F17" i="8"/>
  <c r="J17" i="8" s="1"/>
  <c r="E16" i="4" s="1"/>
  <c r="F41" i="8"/>
  <c r="J41" i="8" s="1"/>
  <c r="E40" i="4" s="1"/>
  <c r="F16" i="8"/>
  <c r="J16" i="8" s="1"/>
  <c r="E15" i="4" s="1"/>
  <c r="F40" i="8"/>
  <c r="J40" i="8" s="1"/>
  <c r="E39" i="4" s="1"/>
  <c r="F15" i="8"/>
  <c r="J15" i="8" s="1"/>
  <c r="E14" i="4" s="1"/>
  <c r="F39" i="8"/>
  <c r="J39" i="8" s="1"/>
  <c r="E38" i="4" s="1"/>
  <c r="F25" i="8"/>
  <c r="J25" i="8" s="1"/>
  <c r="E24" i="4" s="1"/>
  <c r="F8" i="8"/>
  <c r="J8" i="8" s="1"/>
  <c r="E7" i="4" s="1"/>
  <c r="F47" i="8"/>
  <c r="J47" i="8" s="1"/>
  <c r="E46" i="4" s="1"/>
  <c r="F23" i="8"/>
  <c r="J23" i="8" s="1"/>
  <c r="E22" i="4" s="1"/>
  <c r="F33" i="8"/>
  <c r="J33" i="8" s="1"/>
  <c r="E32" i="4" s="1"/>
  <c r="F24" i="8"/>
  <c r="J24" i="8" s="1"/>
  <c r="E23" i="4" s="1"/>
  <c r="F48" i="8"/>
  <c r="J48" i="8" s="1"/>
  <c r="E47" i="4" s="1"/>
  <c r="F32" i="8"/>
  <c r="J32" i="8" s="1"/>
  <c r="E31" i="4" s="1"/>
  <c r="B5" i="4"/>
  <c r="F47" i="7"/>
  <c r="J47" i="7" s="1"/>
  <c r="D45" i="4" s="1"/>
  <c r="F44" i="7"/>
  <c r="J44" i="7" s="1"/>
  <c r="D42" i="4" s="1"/>
  <c r="F40" i="7"/>
  <c r="J40" i="7" s="1"/>
  <c r="D38" i="4" s="1"/>
  <c r="F36" i="7"/>
  <c r="J36" i="7" s="1"/>
  <c r="D34" i="4" s="1"/>
  <c r="F32" i="7"/>
  <c r="J32" i="7" s="1"/>
  <c r="D30" i="4" s="1"/>
  <c r="F28" i="7"/>
  <c r="J28" i="7" s="1"/>
  <c r="D26" i="4" s="1"/>
  <c r="F24" i="7"/>
  <c r="J24" i="7" s="1"/>
  <c r="D22" i="4" s="1"/>
  <c r="F20" i="7"/>
  <c r="J20" i="7" s="1"/>
  <c r="D18" i="4" s="1"/>
  <c r="F16" i="7"/>
  <c r="J16" i="7" s="1"/>
  <c r="D14" i="4" s="1"/>
  <c r="F11" i="7"/>
  <c r="J11" i="7" s="1"/>
  <c r="D9" i="4" s="1"/>
  <c r="F50" i="7"/>
  <c r="J50" i="7" s="1"/>
  <c r="D48" i="4" s="1"/>
  <c r="F46" i="7"/>
  <c r="J46" i="7" s="1"/>
  <c r="D44" i="4" s="1"/>
  <c r="F43" i="7"/>
  <c r="J43" i="7" s="1"/>
  <c r="D41" i="4" s="1"/>
  <c r="F39" i="7"/>
  <c r="J39" i="7" s="1"/>
  <c r="D37" i="4" s="1"/>
  <c r="F35" i="7"/>
  <c r="J35" i="7" s="1"/>
  <c r="D33" i="4" s="1"/>
  <c r="F31" i="7"/>
  <c r="J31" i="7" s="1"/>
  <c r="D29" i="4" s="1"/>
  <c r="F27" i="7"/>
  <c r="J27" i="7" s="1"/>
  <c r="D25" i="4" s="1"/>
  <c r="F23" i="7"/>
  <c r="J23" i="7" s="1"/>
  <c r="D21" i="4" s="1"/>
  <c r="F19" i="7"/>
  <c r="J19" i="7" s="1"/>
  <c r="D17" i="4" s="1"/>
  <c r="F15" i="7"/>
  <c r="J15" i="7" s="1"/>
  <c r="D13" i="4" s="1"/>
  <c r="F10" i="7"/>
  <c r="J10" i="7" s="1"/>
  <c r="D8" i="4" s="1"/>
  <c r="F48" i="7"/>
  <c r="J48" i="7" s="1"/>
  <c r="D46" i="4" s="1"/>
  <c r="F41" i="7"/>
  <c r="J41" i="7" s="1"/>
  <c r="D39" i="4" s="1"/>
  <c r="F37" i="7"/>
  <c r="J37" i="7" s="1"/>
  <c r="D35" i="4" s="1"/>
  <c r="F33" i="7"/>
  <c r="J33" i="7" s="1"/>
  <c r="D31" i="4" s="1"/>
  <c r="F29" i="7"/>
  <c r="J29" i="7" s="1"/>
  <c r="D27" i="4" s="1"/>
  <c r="F25" i="7"/>
  <c r="J25" i="7" s="1"/>
  <c r="D23" i="4" s="1"/>
  <c r="F21" i="7"/>
  <c r="J21" i="7" s="1"/>
  <c r="D19" i="4" s="1"/>
  <c r="F17" i="7"/>
  <c r="J17" i="7" s="1"/>
  <c r="D15" i="4" s="1"/>
  <c r="F12" i="7"/>
  <c r="J12" i="7" s="1"/>
  <c r="D10" i="4" s="1"/>
  <c r="F49" i="7"/>
  <c r="J49" i="7" s="1"/>
  <c r="D47" i="4" s="1"/>
  <c r="F42" i="7"/>
  <c r="J42" i="7" s="1"/>
  <c r="D40" i="4" s="1"/>
  <c r="F34" i="7"/>
  <c r="J34" i="7" s="1"/>
  <c r="D32" i="4" s="1"/>
  <c r="F26" i="7"/>
  <c r="J26" i="7" s="1"/>
  <c r="D24" i="4" s="1"/>
  <c r="F18" i="7"/>
  <c r="J18" i="7" s="1"/>
  <c r="D16" i="4" s="1"/>
  <c r="F9" i="7"/>
  <c r="J9" i="7" s="1"/>
  <c r="D7" i="4" s="1"/>
  <c r="F38" i="7"/>
  <c r="J38" i="7" s="1"/>
  <c r="D36" i="4" s="1"/>
  <c r="C36" i="5"/>
  <c r="F30" i="7"/>
  <c r="J30" i="7" s="1"/>
  <c r="D28" i="4" s="1"/>
  <c r="F49" i="6"/>
  <c r="J49" i="6" s="1"/>
  <c r="C48" i="4" s="1"/>
  <c r="F45" i="6"/>
  <c r="J45" i="6" s="1"/>
  <c r="C44" i="4" s="1"/>
  <c r="F42" i="6"/>
  <c r="J42" i="6" s="1"/>
  <c r="C41" i="4" s="1"/>
  <c r="F38" i="6"/>
  <c r="J38" i="6" s="1"/>
  <c r="C37" i="4" s="1"/>
  <c r="F34" i="6"/>
  <c r="J34" i="6" s="1"/>
  <c r="C33" i="4" s="1"/>
  <c r="F30" i="6"/>
  <c r="J30" i="6" s="1"/>
  <c r="C29" i="4" s="1"/>
  <c r="F26" i="6"/>
  <c r="J26" i="6" s="1"/>
  <c r="C25" i="4" s="1"/>
  <c r="F22" i="6"/>
  <c r="J22" i="6" s="1"/>
  <c r="C21" i="4" s="1"/>
  <c r="F18" i="6"/>
  <c r="J18" i="6" s="1"/>
  <c r="C17" i="4" s="1"/>
  <c r="F14" i="6"/>
  <c r="J14" i="6" s="1"/>
  <c r="C13" i="4" s="1"/>
  <c r="F9" i="6"/>
  <c r="J9" i="6" s="1"/>
  <c r="C8" i="4" s="1"/>
  <c r="F15" i="6"/>
  <c r="J15" i="6" s="1"/>
  <c r="C14" i="4" s="1"/>
  <c r="F23" i="6"/>
  <c r="J23" i="6" s="1"/>
  <c r="C22" i="4" s="1"/>
  <c r="F31" i="6"/>
  <c r="J31" i="6" s="1"/>
  <c r="C30" i="4" s="1"/>
  <c r="F39" i="6"/>
  <c r="J39" i="6" s="1"/>
  <c r="C38" i="4" s="1"/>
  <c r="F46" i="6"/>
  <c r="J46" i="6" s="1"/>
  <c r="C45" i="4" s="1"/>
  <c r="F17" i="11"/>
  <c r="J17" i="11" s="1"/>
  <c r="H15" i="4" s="1"/>
  <c r="F25" i="11"/>
  <c r="J25" i="11" s="1"/>
  <c r="H23" i="4" s="1"/>
  <c r="F33" i="11"/>
  <c r="F14" i="9"/>
  <c r="J14" i="9" s="1"/>
  <c r="F12" i="4" s="1"/>
  <c r="F22" i="9"/>
  <c r="J22" i="9" s="1"/>
  <c r="F20" i="4" s="1"/>
  <c r="F30" i="9"/>
  <c r="J30" i="9" s="1"/>
  <c r="F28" i="4" s="1"/>
  <c r="F38" i="9"/>
  <c r="J38" i="9" s="1"/>
  <c r="F36" i="4" s="1"/>
  <c r="F47" i="9"/>
  <c r="J47" i="9" s="1"/>
  <c r="F45" i="4" s="1"/>
  <c r="F44" i="9"/>
  <c r="J44" i="9" s="1"/>
  <c r="F42" i="4" s="1"/>
  <c r="F40" i="9"/>
  <c r="J40" i="9" s="1"/>
  <c r="F38" i="4" s="1"/>
  <c r="F36" i="9"/>
  <c r="J36" i="9" s="1"/>
  <c r="F34" i="4" s="1"/>
  <c r="F32" i="9"/>
  <c r="J32" i="9" s="1"/>
  <c r="F30" i="4" s="1"/>
  <c r="F28" i="9"/>
  <c r="J28" i="9" s="1"/>
  <c r="F26" i="4" s="1"/>
  <c r="F24" i="9"/>
  <c r="J24" i="9" s="1"/>
  <c r="F22" i="4" s="1"/>
  <c r="F20" i="9"/>
  <c r="J20" i="9" s="1"/>
  <c r="F18" i="4" s="1"/>
  <c r="F16" i="9"/>
  <c r="J16" i="9" s="1"/>
  <c r="F14" i="4" s="1"/>
  <c r="F11" i="9"/>
  <c r="J11" i="9" s="1"/>
  <c r="F9" i="4" s="1"/>
  <c r="F50" i="9"/>
  <c r="J50" i="9" s="1"/>
  <c r="F48" i="4" s="1"/>
  <c r="F46" i="9"/>
  <c r="J46" i="9" s="1"/>
  <c r="F44" i="4" s="1"/>
  <c r="F43" i="9"/>
  <c r="J43" i="9" s="1"/>
  <c r="F41" i="4" s="1"/>
  <c r="F39" i="9"/>
  <c r="J39" i="9" s="1"/>
  <c r="F37" i="4" s="1"/>
  <c r="F35" i="9"/>
  <c r="J35" i="9" s="1"/>
  <c r="F33" i="4" s="1"/>
  <c r="F31" i="9"/>
  <c r="J31" i="9" s="1"/>
  <c r="F29" i="4" s="1"/>
  <c r="F27" i="9"/>
  <c r="J27" i="9" s="1"/>
  <c r="F25" i="4" s="1"/>
  <c r="F23" i="9"/>
  <c r="J23" i="9" s="1"/>
  <c r="F21" i="4" s="1"/>
  <c r="F19" i="9"/>
  <c r="J19" i="9" s="1"/>
  <c r="F17" i="4" s="1"/>
  <c r="F15" i="9"/>
  <c r="J15" i="9" s="1"/>
  <c r="F13" i="4" s="1"/>
  <c r="F10" i="9"/>
  <c r="J10" i="9" s="1"/>
  <c r="F8" i="4" s="1"/>
  <c r="F48" i="9"/>
  <c r="J48" i="9" s="1"/>
  <c r="F46" i="4" s="1"/>
  <c r="F41" i="9"/>
  <c r="J41" i="9" s="1"/>
  <c r="F39" i="4" s="1"/>
  <c r="F37" i="9"/>
  <c r="J37" i="9" s="1"/>
  <c r="F35" i="4" s="1"/>
  <c r="F33" i="9"/>
  <c r="J33" i="9" s="1"/>
  <c r="F31" i="4" s="1"/>
  <c r="F29" i="9"/>
  <c r="J29" i="9" s="1"/>
  <c r="F27" i="4" s="1"/>
  <c r="F25" i="9"/>
  <c r="J25" i="9" s="1"/>
  <c r="F23" i="4" s="1"/>
  <c r="F21" i="9"/>
  <c r="J21" i="9" s="1"/>
  <c r="F19" i="4" s="1"/>
  <c r="F17" i="9"/>
  <c r="J17" i="9" s="1"/>
  <c r="F15" i="4" s="1"/>
  <c r="F12" i="9"/>
  <c r="J12" i="9" s="1"/>
  <c r="F10" i="4" s="1"/>
  <c r="F11" i="10"/>
  <c r="J11" i="10" s="1"/>
  <c r="G10" i="4" s="1"/>
  <c r="F16" i="10"/>
  <c r="J16" i="10" s="1"/>
  <c r="G15" i="4" s="1"/>
  <c r="F20" i="10"/>
  <c r="J20" i="10" s="1"/>
  <c r="G19" i="4" s="1"/>
  <c r="F24" i="10"/>
  <c r="J24" i="10" s="1"/>
  <c r="G23" i="4" s="1"/>
  <c r="F28" i="10"/>
  <c r="J28" i="10" s="1"/>
  <c r="G27" i="4" s="1"/>
  <c r="F32" i="10"/>
  <c r="J32" i="10" s="1"/>
  <c r="G31" i="4" s="1"/>
  <c r="F36" i="10"/>
  <c r="J36" i="10" s="1"/>
  <c r="G35" i="4" s="1"/>
  <c r="F40" i="10"/>
  <c r="J40" i="10" s="1"/>
  <c r="G39" i="4" s="1"/>
  <c r="F47" i="10"/>
  <c r="J47" i="10" s="1"/>
  <c r="G46" i="4" s="1"/>
  <c r="F9" i="11"/>
  <c r="J9" i="11" s="1"/>
  <c r="H7" i="4" s="1"/>
  <c r="F14" i="11"/>
  <c r="J14" i="11" s="1"/>
  <c r="H12" i="4" s="1"/>
  <c r="F18" i="11"/>
  <c r="J18" i="11" s="1"/>
  <c r="H16" i="4" s="1"/>
  <c r="F22" i="11"/>
  <c r="J22" i="11" s="1"/>
  <c r="H20" i="4" s="1"/>
  <c r="F26" i="11"/>
  <c r="J26" i="11" s="1"/>
  <c r="H24" i="4" s="1"/>
  <c r="F30" i="11"/>
  <c r="J30" i="11" s="1"/>
  <c r="H28" i="4" s="1"/>
  <c r="F34" i="11"/>
  <c r="J34" i="11" s="1"/>
  <c r="H32" i="4" s="1"/>
  <c r="F38" i="11"/>
  <c r="J38" i="11" s="1"/>
  <c r="H36" i="4" s="1"/>
  <c r="F42" i="11"/>
  <c r="J42" i="11" s="1"/>
  <c r="H40" i="4" s="1"/>
  <c r="F45" i="11"/>
  <c r="J45" i="11" s="1"/>
  <c r="H43" i="4" s="1"/>
  <c r="F9" i="10"/>
  <c r="J9" i="10" s="1"/>
  <c r="G8" i="4" s="1"/>
  <c r="F14" i="10"/>
  <c r="J14" i="10" s="1"/>
  <c r="G13" i="4" s="1"/>
  <c r="F18" i="10"/>
  <c r="J18" i="10" s="1"/>
  <c r="G17" i="4" s="1"/>
  <c r="F22" i="10"/>
  <c r="J22" i="10" s="1"/>
  <c r="G21" i="4" s="1"/>
  <c r="F26" i="10"/>
  <c r="J26" i="10" s="1"/>
  <c r="G25" i="4" s="1"/>
  <c r="F30" i="10"/>
  <c r="J30" i="10" s="1"/>
  <c r="G29" i="4" s="1"/>
  <c r="F34" i="10"/>
  <c r="J34" i="10" s="1"/>
  <c r="G33" i="4" s="1"/>
  <c r="F38" i="10"/>
  <c r="J38" i="10" s="1"/>
  <c r="G37" i="4" s="1"/>
  <c r="F42" i="10"/>
  <c r="J42" i="10" s="1"/>
  <c r="G41" i="4" s="1"/>
  <c r="F45" i="10"/>
  <c r="J45" i="10" s="1"/>
  <c r="G44" i="4" s="1"/>
  <c r="F49" i="10"/>
  <c r="J49" i="10" s="1"/>
  <c r="G48" i="4" s="1"/>
  <c r="F10" i="10"/>
  <c r="J10" i="10" s="1"/>
  <c r="G9" i="4" s="1"/>
  <c r="F15" i="10"/>
  <c r="J15" i="10" s="1"/>
  <c r="G14" i="4" s="1"/>
  <c r="F19" i="10"/>
  <c r="J19" i="10" s="1"/>
  <c r="G18" i="4" s="1"/>
  <c r="F23" i="10"/>
  <c r="J23" i="10" s="1"/>
  <c r="G22" i="4" s="1"/>
  <c r="F27" i="10"/>
  <c r="J27" i="10" s="1"/>
  <c r="G26" i="4" s="1"/>
  <c r="F31" i="10"/>
  <c r="J31" i="10" s="1"/>
  <c r="G30" i="4" s="1"/>
  <c r="F35" i="10"/>
  <c r="J35" i="10" s="1"/>
  <c r="G34" i="4" s="1"/>
  <c r="F39" i="10"/>
  <c r="J39" i="10" s="1"/>
  <c r="G38" i="4" s="1"/>
  <c r="F43" i="10"/>
  <c r="J43" i="10" s="1"/>
  <c r="G42" i="4" s="1"/>
  <c r="J33" i="11" l="1"/>
  <c r="H31" i="4" s="1"/>
  <c r="B13" i="4"/>
  <c r="B44" i="4"/>
  <c r="B16" i="4"/>
  <c r="B17" i="4"/>
  <c r="B48" i="4"/>
  <c r="B12" i="4"/>
  <c r="B19" i="4"/>
  <c r="B34" i="4"/>
  <c r="B15" i="4"/>
  <c r="B21" i="4"/>
  <c r="B38" i="4"/>
  <c r="B10" i="4"/>
  <c r="B30" i="4"/>
  <c r="B29" i="4"/>
  <c r="B43" i="4"/>
  <c r="B39" i="4"/>
  <c r="B18" i="4"/>
  <c r="B46" i="4"/>
  <c r="B24" i="4"/>
  <c r="B20" i="4"/>
  <c r="B45" i="4"/>
  <c r="B27" i="4"/>
  <c r="B47" i="4"/>
  <c r="B25" i="4"/>
  <c r="B35" i="4"/>
  <c r="B22" i="4"/>
  <c r="B33" i="4"/>
  <c r="B42" i="4"/>
  <c r="B14" i="4"/>
  <c r="B37" i="4"/>
  <c r="B26" i="4"/>
  <c r="B32" i="4"/>
  <c r="C32" i="2" s="1"/>
  <c r="B36" i="4"/>
  <c r="B28" i="4"/>
  <c r="B9" i="4"/>
  <c r="C9" i="2" s="1"/>
  <c r="B8" i="4"/>
  <c r="B41" i="4"/>
  <c r="B7" i="4"/>
  <c r="B23" i="4"/>
  <c r="B40" i="4"/>
  <c r="B31" i="4" l="1"/>
  <c r="B47" i="2" l="1"/>
  <c r="B45" i="2"/>
  <c r="B48" i="2"/>
  <c r="B8" i="2"/>
  <c r="B15" i="2"/>
  <c r="B42" i="2"/>
  <c r="B32" i="2"/>
  <c r="B10" i="2"/>
  <c r="B25" i="2"/>
  <c r="B12" i="2"/>
  <c r="B22" i="2"/>
  <c r="B24" i="2"/>
  <c r="B27" i="2"/>
  <c r="B38" i="2"/>
  <c r="B35" i="2"/>
  <c r="B43" i="2"/>
  <c r="B23" i="2"/>
  <c r="B36" i="2"/>
  <c r="B28" i="2"/>
  <c r="B34" i="2"/>
  <c r="B14" i="2"/>
  <c r="B7" i="2"/>
  <c r="B30" i="2"/>
  <c r="B16" i="2"/>
  <c r="B29" i="2"/>
  <c r="B18" i="2"/>
  <c r="B33" i="2"/>
  <c r="B9" i="2"/>
  <c r="B44" i="2"/>
  <c r="B31" i="2"/>
  <c r="B20" i="2"/>
  <c r="B46" i="2"/>
  <c r="B21" i="2"/>
  <c r="B17" i="2"/>
  <c r="B41" i="2"/>
  <c r="B13" i="2"/>
  <c r="B37" i="2"/>
  <c r="B39" i="2"/>
  <c r="B26" i="2"/>
  <c r="B40" i="2"/>
  <c r="B19" i="2"/>
</calcChain>
</file>

<file path=xl/sharedStrings.xml><?xml version="1.0" encoding="utf-8"?>
<sst xmlns="http://schemas.openxmlformats.org/spreadsheetml/2006/main" count="1275" uniqueCount="412">
  <si>
    <t xml:space="preserve">Оценка муниципальных образований по I - III этапам </t>
  </si>
  <si>
    <t>Календарный период</t>
  </si>
  <si>
    <t>Итого по I - III этапам</t>
  </si>
  <si>
    <t>Итого по III этапу</t>
  </si>
  <si>
    <t>Итого по II этапу</t>
  </si>
  <si>
    <t>Итого по I этапу</t>
  </si>
  <si>
    <t>Единица измерения</t>
  </si>
  <si>
    <t>баллов</t>
  </si>
  <si>
    <t>Максимальный балл</t>
  </si>
  <si>
    <t>Наименование муниципального образования Саратовской обалсти</t>
  </si>
  <si>
    <t>Городские округа</t>
  </si>
  <si>
    <t>Муниципальные районы</t>
  </si>
  <si>
    <t>г. Саратов</t>
  </si>
  <si>
    <t>ЗАТО Светлый</t>
  </si>
  <si>
    <t xml:space="preserve">Александрово-Гайский </t>
  </si>
  <si>
    <t>Аркадакский</t>
  </si>
  <si>
    <t>Аткарский</t>
  </si>
  <si>
    <t>Базарно-Карабулакский</t>
  </si>
  <si>
    <t>Балаковский</t>
  </si>
  <si>
    <t>Балашовский</t>
  </si>
  <si>
    <t>Балтайский</t>
  </si>
  <si>
    <t>Вольский</t>
  </si>
  <si>
    <t>Воскресенский</t>
  </si>
  <si>
    <t>Дергачевский</t>
  </si>
  <si>
    <t>Духовницкий</t>
  </si>
  <si>
    <t>Екатериновский</t>
  </si>
  <si>
    <t>Ершовский</t>
  </si>
  <si>
    <t>Ивантеевский</t>
  </si>
  <si>
    <t>Калининский</t>
  </si>
  <si>
    <t>Красноармейский</t>
  </si>
  <si>
    <t>Краснокутский</t>
  </si>
  <si>
    <t>Краснопартизанский</t>
  </si>
  <si>
    <t>Лысогорский</t>
  </si>
  <si>
    <t>Марксовский</t>
  </si>
  <si>
    <t>Новобурасский</t>
  </si>
  <si>
    <t>Новоузенский</t>
  </si>
  <si>
    <t>Озинский</t>
  </si>
  <si>
    <t>Перелюбский</t>
  </si>
  <si>
    <t>Петровский</t>
  </si>
  <si>
    <t>Питерский</t>
  </si>
  <si>
    <t>Пугачевский</t>
  </si>
  <si>
    <t>Ровенский</t>
  </si>
  <si>
    <t xml:space="preserve">Романовский </t>
  </si>
  <si>
    <t>Ртищевский</t>
  </si>
  <si>
    <t>Самойловский</t>
  </si>
  <si>
    <t>Советский</t>
  </si>
  <si>
    <t>Татищевский</t>
  </si>
  <si>
    <t>Турковский</t>
  </si>
  <si>
    <t>Федоровский</t>
  </si>
  <si>
    <t>Хвалынский</t>
  </si>
  <si>
    <t>Энгельсский</t>
  </si>
  <si>
    <t>III этап.  Исполнение бюджета муниципального образования и финансовый контроль</t>
  </si>
  <si>
    <t>№ п/п</t>
  </si>
  <si>
    <t>Вопросы и варианты ответов</t>
  </si>
  <si>
    <t>Баллы</t>
  </si>
  <si>
    <t>5.</t>
  </si>
  <si>
    <t xml:space="preserve">Внесение изменений в решение о бюджете муниципального образования </t>
  </si>
  <si>
    <t>5.1</t>
  </si>
  <si>
    <t>Опубликование решений о внесении изменений в решение о бюджете муниципального образования на текущий финансовый год (текущий финансовый год и плановый период) на портале (сайте)</t>
  </si>
  <si>
    <t xml:space="preserve">В целях оценки показателя учитывается публикация всех решений о внесении изменений в решение о бюджете, принятых на момент проведения мониторинга. В случае, если не опубликовано хотя бы одно решение о внесении изменений в решение о бюджете из числа принятых, оценка показателя принимает значение 0 баллов. 
Решения о внесении изменений в решение о бюджете должны быть опубликованы не позднее 15 рабочих дней после подписания решения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t>
  </si>
  <si>
    <t>Опубликованы, или внесение изменений в решение не осуществлялось</t>
  </si>
  <si>
    <t xml:space="preserve">Не опубликованы или опубликованы в отдельных случаях </t>
  </si>
  <si>
    <t>5.2</t>
  </si>
  <si>
    <t>Опубликование актуализированной версии решения о бюджете муниципального образования на текущий финансовый год (на текущий финансовый год и плановый период) с учетом внесенных изменений на портале (сайте)</t>
  </si>
  <si>
    <t xml:space="preserve">В целях оценки показателя учитывается публикация актуализированной версии решения о бюджете, с учетом всех принятых на дату проведения мониторинга решений о внесении изменений в бюджет. Учитывается публикация актуализированной версии решения о бюджете со всеми приложениями, публикация отдельных составляющих в целях оценки показателя не учитывается. В случае  если внесение изменений в решение о бюджете на текущий год (на текущий год и плановый период) на момент проведения мониторинга не осуществлялось, в целях оценки показателя учитывается публикация принятого решения о бюджете муниципального образования на текущий финансовый год (текущий финансовый год и плановый период).                                                                                                         
Актуализированная версия решения о бюджете должна быть опубликована в течение одного месяца после подписания решения о внесении изменения в решение о бюджете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</si>
  <si>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Опубликована в структурированном виде, с указанием полных или кратких наименований всех составляющих</t>
  </si>
  <si>
    <t>Опубликована, но не в структурированном виде и (или) без указания полных или кратких наименований всех составляющих</t>
  </si>
  <si>
    <t xml:space="preserve">Не опубликована </t>
  </si>
  <si>
    <t>6.</t>
  </si>
  <si>
    <t>Промежуточная отчетность об исполнении бюджета муниципального образования и аналитические данные</t>
  </si>
  <si>
    <t>6.1</t>
  </si>
  <si>
    <t>Опубликование отчетов об исполнении бюджета муниципального образования за первый квартал, полугодие, девять месяцев текущего финансового года на портале (сайте)</t>
  </si>
  <si>
    <t>Опубликованы за все отчетные периоды</t>
  </si>
  <si>
    <t>Не опубликованы или публикуются нерегулярно, или не отвечают требованиям</t>
  </si>
  <si>
    <t>6.2</t>
  </si>
  <si>
    <t>Ежеквартальное опубликование сведений об исполнении бюджета муниципального образования  в сравнении с запланированными значениями на соответствующий период (финансовый год) и с соответствующим периодом прошлого года на портале (сайте)</t>
  </si>
  <si>
    <t xml:space="preserve">В том числе, должна быть представлена следующая информация:
1) исполнение по видам доходов до уровня подгруппы или статьи классификации доходов бюджетов;
2) исполнение по расходам в разрезе разделов и подразделов классификации расходов;
3) исполнение по расходам в разрезе муниципальных программ.
Указанные сведения должны быть опубликованы в течение одного месяца после окончания отчетного периода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t>
  </si>
  <si>
    <t>Опубликованы за все отчетные периоды по всем указанным элементам</t>
  </si>
  <si>
    <t>Опубликованы за все отчетные периоды по двум ключевым элементам</t>
  </si>
  <si>
    <t>6.3</t>
  </si>
  <si>
    <t>Ежеквартальное опубликование сведений об объеме муниципального долга муниципального образования  на начало и на конец отчетного периода на портале (сайте)</t>
  </si>
  <si>
    <t xml:space="preserve">В целях оценки показателя учитывается публикация сведений об объеме муниципального долга муниципального образования  на начало и на конец отчетного периода по видам долговых обязательств или по видам заимствований.
Указанные сведения должны быть опубликованы в течение одного месяца после окончания отчетного периода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t>
  </si>
  <si>
    <t xml:space="preserve">Опубликованы за все отчетные периоды и отвечают всем требованиям </t>
  </si>
  <si>
    <t>7.</t>
  </si>
  <si>
    <t>Финансовый контроль</t>
  </si>
  <si>
    <t>7.1</t>
  </si>
  <si>
    <t>Опубликование  информации о проведенных в текущем финансовом году контрольных мероприятиях контрольно-счетным органом муниципального образования на портале (сайте)</t>
  </si>
  <si>
    <t xml:space="preserve">В целях оценки показателя учитываются контрольные мероприятия, предусмотренные планом контрольно-счетного органа муниципального образования в текущем году, срок реализации которых на дату проведения мониторинга завершен. 
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Информация о проведенном контрольном мероприятии должна быть опубликована в течение трех месяцев с даты завершения контрольного мероприятия. При нарушении указанного срока применяется понижающий коэффициент за несоблюдение сроков обеспечения доступа к бюджетным данным.
</t>
  </si>
  <si>
    <t>Опубликована по результатам всех контрольных мероприятий, предусмотренных планом на текущий финансовый год, в том числе сведения о принятых объектом контроля решениях и мерах по направленным ему представлениям и предписаниям</t>
  </si>
  <si>
    <t>Опубликована по результатам всех контрольных мероприятий, предусмотренных планом на текущий финансовый год, за исключением сведений о принятых объектом контроля решениях и мерах по направленным ему представлениям и предписаниям</t>
  </si>
  <si>
    <t>Не опубликована, или ее публикация носит несистемный характер (публикуются сведения по отдельным контрольным мероприятиям, предусмотренным планом на текущий финансовый год)</t>
  </si>
  <si>
    <t>Итого баллов на III этапе</t>
  </si>
  <si>
    <t>5.1.  Внесение изменений в решение о бюджете муниципального образования на текущий финансовый год (текущий финансовый год и плановый период) на портале (сайте)</t>
  </si>
  <si>
    <t>Комментарий:</t>
  </si>
  <si>
    <t>Формат</t>
  </si>
  <si>
    <t>Доступность
(указать, если возникли трудности с поиском документа, если переход осуществляется более, чем за 5 «кликов» с основной страницы портала (сайта), если название раздела не соответствует содержанию)</t>
  </si>
  <si>
    <t>Оценка показателя 5.1</t>
  </si>
  <si>
    <t>Ссылка на источник данных</t>
  </si>
  <si>
    <t>Комментарии</t>
  </si>
  <si>
    <t>Варианты ответов</t>
  </si>
  <si>
    <t>Word, Excel, PDF</t>
  </si>
  <si>
    <t>баллы</t>
  </si>
  <si>
    <t>понижающие коэффициенты</t>
  </si>
  <si>
    <t>Итого</t>
  </si>
  <si>
    <t>графический формат</t>
  </si>
  <si>
    <t>затруднен-ный поиск</t>
  </si>
  <si>
    <t>несоблюде-ние сроков</t>
  </si>
  <si>
    <t>Word</t>
  </si>
  <si>
    <t>Web, Word</t>
  </si>
  <si>
    <t xml:space="preserve">Изменения в решение о бюджете по указанной ссылке публикуются, однако возможность проверки регулярности их размещения в полном объеме отсутствует (актуализированной версии решения о бюджете на сайте нет). </t>
  </si>
  <si>
    <t>PDF</t>
  </si>
  <si>
    <t>Word, Exel</t>
  </si>
  <si>
    <t>http://balkomfin.ru/</t>
  </si>
  <si>
    <t>http://volsk-ms.ru/resheniya-vms/resheniya/</t>
  </si>
  <si>
    <t>http://voskresensk64.ru/meeting/mun-sobranie/documents/index.php</t>
  </si>
  <si>
    <t>PDF,Word, Excel</t>
  </si>
  <si>
    <t>http://dergachi.sarmo.ru/sobranie-dergachevskogo-munitsipalnogo-rayona/resheniya-o-byudzhete-s-izmeneniyami/</t>
  </si>
  <si>
    <t>Лишняя папка в архивах</t>
  </si>
  <si>
    <t>https://krasny-kut.ru/finansy/byudzhet-rayona/</t>
  </si>
  <si>
    <t>Word, Excel</t>
  </si>
  <si>
    <t>http://adm.lysyegory.ru/base/byudzhet-municipalnogo-raiona/reshenija-o-byudzhete-mr</t>
  </si>
  <si>
    <t>Решения без названий, сильно затрудняет поиск пользователю.</t>
  </si>
  <si>
    <t>Найти по указанной ссылке документы чрезвычайно затруднительно: нет тематической структуры, нет наименований файлов. Чтобы найти нужный документ нужно открывать каждый опубликованный файл.</t>
  </si>
  <si>
    <t>https://petrovsk64.ru/sub-org/fin-upr/otkrytyy-byudzhet/byudzhet/izmeneniya-v-byudzhet/</t>
  </si>
  <si>
    <t>http://romanovka.sarmo.ru/byudzhet-dlya-grazhdan/byudzhet-romanovskogo-munitsipalnogo-rayona/resheniya-byudzheta/</t>
  </si>
  <si>
    <t>https://sam64.ru/ekonomika-i-byudzhet/byudzhet/resheniya-o-byudzhete/</t>
  </si>
  <si>
    <t>https://stepnoe-adm.ru/administration/use-budget-funds/mestnyy-byudzhet/</t>
  </si>
  <si>
    <t>http://turki.sarmo.ru/otkrytyy-byudzhet/resheniya-o-byudzhete/</t>
  </si>
  <si>
    <t>http://hvalynsk.sarmo.ru/administratsiya-khvalynskogo-munitsipalnogo-rayona/byudzhet/resheniya/index.php</t>
  </si>
  <si>
    <t>Web, Word, Exel</t>
  </si>
  <si>
    <t>https://www.engels-city.ru/resheniya-o-byudzhete</t>
  </si>
  <si>
    <t>Оценка показателя 5.2</t>
  </si>
  <si>
    <t>На сайте информация не опубликована.</t>
  </si>
  <si>
    <t>Актуализированная версия решения о бюджете муниципального образования на текущий финансовый год по предоставленной ссылке и на сайте не найдена.</t>
  </si>
  <si>
    <t>Web, Word, Excel</t>
  </si>
  <si>
    <t>Обратите внимание, отсутствует возможность скачать текстовую часть документа, только приложения.</t>
  </si>
  <si>
    <t>6.1. Отчеты об исполнении бюджета муниципального образования за первый квартал, полугодие, девять месяцев текущего финансового года на портале (сайте)</t>
  </si>
  <si>
    <t>Вопрос</t>
  </si>
  <si>
    <t>Оценка показателя 6.1</t>
  </si>
  <si>
    <t xml:space="preserve"> PDF, Word, Excel</t>
  </si>
  <si>
    <t>Jpg , Excel</t>
  </si>
  <si>
    <t>Jpg ,Word</t>
  </si>
  <si>
    <t>http://algay.sarmo.ru/byudzhet-ekonomika-finansy/ispolnenie-byudzheta.php</t>
  </si>
  <si>
    <t xml:space="preserve">Не соблюден формат размещения постановляющей части документа (либо PDF, либо JPG), отсутствует подпись должностного лица и печать. </t>
  </si>
  <si>
    <t>PDF, Word</t>
  </si>
  <si>
    <t>http://arkadak.sarmo.ru/byudzhet-munitsipalnogo-rayona/otchetnost-ob-ispolnenii-byudzheta-munitsipalnogo-rayona.php</t>
  </si>
  <si>
    <t>PDF,Exel</t>
  </si>
  <si>
    <t>https://admbk.ru/administration/finansovoe-upravlenie/byudzhet/ispolnenie-byudzheta/</t>
  </si>
  <si>
    <t>http://baladmin.ru/administration/divisions-structure/finance/ezhekvartalnye-svedeniya-ob-utverzhdenii-otcheta-ob-ispolnenii-byudzheta.php</t>
  </si>
  <si>
    <t>http://adm-baltay.ru/finansovoe-upravlenie/rasporyazheniya-ob-utverzhdenii-otchetov-ob-ispolnenii-mestnogo-byudzheta/</t>
  </si>
  <si>
    <t>http://voskresensk64.ru/administration/statistics/ispolnenie-byudzheta/informatsiya-ob-ispolnenii-byudzheta-pokvartalnaya/</t>
  </si>
  <si>
    <t>Jpg, Word</t>
  </si>
  <si>
    <t>Лишняя папка в архиве</t>
  </si>
  <si>
    <t>https://adminemr.ru/byudzhet-i-finansy/svedeniya-ob-ispolnenii-byudzheta/otchety-ob-ispolnenii-byudzheta/</t>
  </si>
  <si>
    <t xml:space="preserve">PDF, Excel, </t>
  </si>
  <si>
    <t>PDF, Word, Excel</t>
  </si>
  <si>
    <t>https://krasny-kut.ru/finansy/informatsiya-i-otchety/</t>
  </si>
  <si>
    <t>PDF, JPG, Excel</t>
  </si>
  <si>
    <t>https://marksadm.ru/icp-b.html</t>
  </si>
  <si>
    <t>JPG, Excel</t>
  </si>
  <si>
    <t>JPG, Word, Exel</t>
  </si>
  <si>
    <t>PDF, Exel</t>
  </si>
  <si>
    <t>PDF, Excel</t>
  </si>
  <si>
    <t>https://petrovsk64.ru/sub-org/fin-upr/otkrytyy-byudzhet/otchetnost/</t>
  </si>
  <si>
    <t xml:space="preserve">Графический формат допускается  для опубликования постановляющей части муниципального правового акта об утверждении отчета и не допускается для опубликования приложений к отчету (содержательной части).  </t>
  </si>
  <si>
    <t>http://romanovka.sarmo.ru/byudzhet-dlya-grazhdan/byudzhet-romanovskogo-munitsipalnogo-rayona/ispolnenie-byudzheta-romanovskogo-munitsipalnogo-rayona-i-finansovyy-kontrol/otchetnost-ob-ispolnenii-byudzheta/</t>
  </si>
  <si>
    <t>Word, Excel,PDF</t>
  </si>
  <si>
    <t>https://sam64.ru/ekonomika-i-byudzhet/byudzhet/ispolnenie-byudzheta/</t>
  </si>
  <si>
    <t>https://stepnoe-adm.ru/administration/use-budget-funds/novyy-razdel/</t>
  </si>
  <si>
    <t>http://turki.sarmo.ru/otkrytyy-byudzhet/promezhutochnaya-otchetnost-ob-ispolnenii-byudzheta-i-analiticheskie-dannye/otchet-ob-ispolnenii-byudzheta/</t>
  </si>
  <si>
    <t>PDF, Excel, Word</t>
  </si>
  <si>
    <t>http://hvalynsk.sarmo.ru/administratsiya-khvalynskogo-munitsipalnogo-rayona/byudzhet/ispolnenii-byudzheta/</t>
  </si>
  <si>
    <t>https://www.engels-city.ru/mestnyj-byudzhet</t>
  </si>
  <si>
    <t xml:space="preserve">6.2. Ежеквартальные сведения об исполнении бюджета муниципального образования </t>
  </si>
  <si>
    <t>Оценка показателя 6.2</t>
  </si>
  <si>
    <t>Excel, Word</t>
  </si>
  <si>
    <t>Excel</t>
  </si>
  <si>
    <t>Ссылка не предоставлена. На сайте информация не опубликована.</t>
  </si>
  <si>
    <t>http://adm-baltay.ru/finansovoe-upravlenie/ispolnenie-mestnogo-byudzheta/</t>
  </si>
  <si>
    <t>http://voskresensk64.ru/administration/statistics/ispolnenie-byudzheta/svedeniya-o-chislennosti-munitsipalnykh-sluzhashchikh-rabotnikov-munitsipalnykh-uchrezhdeniy-rayona/</t>
  </si>
  <si>
    <t>По указанной ссылке и на сайте оцениваемая информация не опубликована.</t>
  </si>
  <si>
    <t>http://turki.sarmo.ru/otkrytyy-byudzhet/promezhutochnaya-otchetnost-ob-ispolnenii-byudzheta-i-analiticheskie-dannye/ezhekvartalnye-svedeniya-ob-ispolnenii-byudzheta/</t>
  </si>
  <si>
    <t>Excel,Word</t>
  </si>
  <si>
    <t xml:space="preserve">6.3. Ежеквартальные сведения об объеме муниципального долга муниципального образования </t>
  </si>
  <si>
    <t>Оценка показателя 6.3</t>
  </si>
  <si>
    <t>Муниципальный долг отсутствует</t>
  </si>
  <si>
    <t>http://algay.sarmo.ru/byudzhet-ekonomika-finansy/munitsipalnyy-dolg.php</t>
  </si>
  <si>
    <t>http://arkadak.sarmo.ru/byudzhet-munitsipalnogo-rayona/ispolnenie-raskhodnoy-chasti-byudzheta.php</t>
  </si>
  <si>
    <t>https://admbk.ru/administration/finansovoe-upravlenie/byudzhet/svedeniya-ob-obeme-munitsipalnogo-dolga/</t>
  </si>
  <si>
    <t>http://baladmin.ru/administration/divisions-structure/finance/ezhekvartalnye-svedeniya-ob-obeme-munitsipalnogo-dolga.php</t>
  </si>
  <si>
    <t>http://adm-baltay.ru/finansovoe-upravlenie/dinamika-munitsipalnogo-dolga/</t>
  </si>
  <si>
    <t>http://xn--b1aqclq9d.xn--p1ai/?page_id=44097</t>
  </si>
  <si>
    <t>При переходе по предоставленной ссылке открывается главная страница. Информация об объеме муниципального долга на сайте отсутствует.</t>
  </si>
  <si>
    <t>http://voskresensk64.ru/administration/statistics/ispolnenie-byudzheta/svedeniya-o-munitsipalnom-dolge/</t>
  </si>
  <si>
    <t>https://adminemr.ru/byudzhet-i-finansy/munitsipalnyy-dolg/</t>
  </si>
  <si>
    <t>http://adm.lysyegory.ru/base/byudzhet-municipalnogo-raiona/ispolnenie-byudzheta-mr-i-finansovyi-kontrol</t>
  </si>
  <si>
    <t>Exel</t>
  </si>
  <si>
    <t>http://romanovka.sarmo.ru/byudzhet-dlya-grazhdan/byudzhet-romanovskogo-munitsipalnogo-rayona/ispolnenie-byudzheta-romanovskogo-munitsipalnogo-rayona-i-finansovyy-kontrol/ezhekvartalnye-svedeniya-ob-obeme-munitsipalnogo-dolga/</t>
  </si>
  <si>
    <t>https://sam64.ru/ekonomika-i-byudzhet/byudzhet/dolgovye-obyazatelstva/</t>
  </si>
  <si>
    <t>https://stepnoe-adm.ru/administration/use-budget-funds/informatsiya-o-munitsipalnom-dolge/</t>
  </si>
  <si>
    <t>http://turki.sarmo.ru/otkrytyy-byudzhet/promezhutochnaya-otchetnost-ob-ispolnenii-byudzheta-i-analiticheskie-dannye/svedeniya-ob-obeme-munitsipalnogo-dolga/</t>
  </si>
  <si>
    <t>http://hvalynsk.sarmo.ru/administratsiya-khvalynskogo-munitsipalnogo-rayona/byudzhet/svedeniya-ob-obeme-munitsipalnogo-dolga.php</t>
  </si>
  <si>
    <t>7.1. Информация о проведенных в текущем финансовом году контрольных мероприятиях контрольно-счетным органом муниципального образования на портале (сайте)</t>
  </si>
  <si>
    <t>Оценка показателя 7.1</t>
  </si>
  <si>
    <t>Web, Pdf</t>
  </si>
  <si>
    <t>https://www.kspsaratov.ru/?cat=5</t>
  </si>
  <si>
    <t xml:space="preserve"> Pdf</t>
  </si>
  <si>
    <t>http://zatoshihany.ru/sobranie/kontrolnaya/</t>
  </si>
  <si>
    <t>http://atkarsk.moyaokruga.ru/CityListArticles.aspx?categoryid=158</t>
  </si>
  <si>
    <t>http://volsk-ms.ru/otchetyi/otchetyi-kontrolno-schetnoy-komissii-v/</t>
  </si>
  <si>
    <t>По предоставленной ссылке и на сайте оцениваемая информация не опубликована.</t>
  </si>
  <si>
    <t>Word, Jpg</t>
  </si>
  <si>
    <t>http://dergachi.sarmo.ru/kontrolno-schetnyy-organ-dergachevskogo-munitsipalnogo-rayona/</t>
  </si>
  <si>
    <t>Web</t>
  </si>
  <si>
    <t>http://duhovnitskoe.sarmo.ru/kontrolno-revizionnaya-komissiya/akty-proverok/</t>
  </si>
  <si>
    <t>https://adminemr.ru/ershovskiy-munitsipalnyy-rayon/kontrolno-schetnaya-komissiya/otchety/</t>
  </si>
  <si>
    <t>http://ivanteevka.sarmo.ru/byudzhet-dlya-grazhdan/finansovyy-kontrol/kontrolno-schetnyy-organ-ivantevskogo-munitsipalnogo-rayona/kontrolnye-meropriyatiya/</t>
  </si>
  <si>
    <t>https://krasnoarmeysk64.ru/predstavitelnyy-organ/otdel-kontrolno-schetnoy-komissi/</t>
  </si>
  <si>
    <t>https://krasny-kut.ru/munitsipalnoe-sobranie/kontrolno-schetnaya-komissiya/</t>
  </si>
  <si>
    <t>http://marksadm.ru/kontrol.html</t>
  </si>
  <si>
    <t>http://novouzensk.ru/the-control-and-audit-commission/</t>
  </si>
  <si>
    <t>http://pugachev-adm.ru/kontrolnyie-meropriyatiya-2</t>
  </si>
  <si>
    <t>Обратите внимание, в информации о проведении контрольных мероприятий не содержится информации о фактических сроках проведения проверок.</t>
  </si>
  <si>
    <t>http://rtishevo.sarmo.ru/kontrolno-schetnaya-komissiya-/</t>
  </si>
  <si>
    <t>http://turki.sarmo.ru/otkrytyy-byudzhet/kontrol/kontrolno-schetnaya-komissiya-turkovskogo-munitsipalnogo-rayona/</t>
  </si>
  <si>
    <t xml:space="preserve">По  казанной ссылке и на сайте  не найден план контрольных мероприятий на текущий год, оценка показателя принимает значение 0 балов. </t>
  </si>
  <si>
    <t>http://hvalynsk.sarmo.ru/kontrolno-schetnaya-komissiya/otchet-o-rabote-ksk/</t>
  </si>
  <si>
    <t>г. Шиханы</t>
  </si>
  <si>
    <t>http://adm-baltay.ru/finansovoe-upravlenie/vnutrenniy-munitsipalnyiy-finansovyiy-kontrol-baltayskogo-munitsipalnogo-rayona/</t>
  </si>
  <si>
    <t>При переходе по предоставленной ссылке  http://volsk-ms.ru/2021-god/ появляется ошибка 404 «Страница не найдена.» Актуализированная версия решения о бюджете муниципального образования на текущий финансовый год по предоставленной ссылке и на сайте не найдена.</t>
  </si>
  <si>
    <t>http://dergachi.sarmo.ru/finansy/otchety/</t>
  </si>
  <si>
    <t>http://dergachi.sarmo.ru/finansy/munitsipalnyy-dolg/</t>
  </si>
  <si>
    <t>http://ekaterinovka.sarmo.ru/finansovoe-upravlenie/byudzhet/</t>
  </si>
  <si>
    <t>http://ekaterinovka.sarmo.ru/kontrolno-schetnaya-komissiya/</t>
  </si>
  <si>
    <t>Word, Excel, Jpg, PDF</t>
  </si>
  <si>
    <t>https://krasnoarmeysk64.ru/krasnoarmeyskiy-rayon/byudzhet/otchet-ob-ispolnenii-byudzheta-krasnoarmeyskogo-munitsipalnogo-rayona/2021.php?clear_cache=Y</t>
  </si>
  <si>
    <t>http://adm.lysyegory.ru/base/byudzhet-municipalnogo-raiona/actual-versia-budjeta</t>
  </si>
  <si>
    <t>http://adm.lysyegory.ru/base/predstavitelnyi-organ-municipalnogo-raiona/kontrolno-schetnaja-komissija/dejatelnost/otchety</t>
  </si>
  <si>
    <t>http://ozinki.sarmo.ru/kontrolno-schetnaya-komissiya/</t>
  </si>
  <si>
    <t>https://petrovsk64.ru/sub-org/fin-upr/dokumenty/informaciya-ksk/</t>
  </si>
  <si>
    <t>http://питерка.рф/sobranie-rayona/kontrolno-schetnaya-komissiya/deyatelnost-ksk/rezultat-kontrolnykh-meropriyatiya/</t>
  </si>
  <si>
    <t>http://rovnoe.sarmo.ru/byudzhet/ispolnenie-byudzheta-munitsipalnogo-rayona/</t>
  </si>
  <si>
    <t xml:space="preserve">Отсутствуют сведения по исполнению по расходам в разрезе муниципальных программ </t>
  </si>
  <si>
    <t xml:space="preserve">Отсутствуют сведения по исполнению по расходам в разрезе муниципальных программ. Раздел не структурирован. </t>
  </si>
  <si>
    <t>https://stepnoe-adm.ru/official-documents/documents/kso/</t>
  </si>
  <si>
    <t>5.2. Актуализированная версия решения о бюджете муниципального образования на текущий финансовый год (текущий финансовый год и плановый период) с учетом внесенных изменений на портале (сайте)</t>
  </si>
  <si>
    <t>Word,Exel</t>
  </si>
  <si>
    <t>http://tatishevo.saratov.gov.ru/index.php?option=com_content&amp;view=article&amp;id=113&amp;Itemid=79</t>
  </si>
  <si>
    <t>JPG,Exel,Word</t>
  </si>
  <si>
    <t xml:space="preserve">В сведениях расходов в разрезе муниципальных программ отсутствуют колонки сравнения исполнения бюджета состветствующих периодов. </t>
  </si>
  <si>
    <t>https://www.engels-city.ru/otkrytye-dannye-ksp</t>
  </si>
  <si>
    <t>2022 год</t>
  </si>
  <si>
    <t>https://saratovmer.ru/budget/rubrics/1/1321.html</t>
  </si>
  <si>
    <r>
      <t xml:space="preserve">В целях оценки показателя учитываются официальные документы, принятые администрацией муниципального образования. Иные документы и материалы в целях оценки данного показателя не учитываются. 
Опубликованные сведения в обязательном порядке должны содержать:
а) наименование, номер и дату муниципального правового акта об утверждении отчета; 
б) должность, фамилию и инициалы лица, подписавшего муниципальный правовой акт об утверждении отчета. 
Учитывается публикация отчетов со всеми приложениями, публикация отдельных составляющих в целях оценки показателя не учитывается.
Графический формат допускается  для публикация постановляющей части муниципального правового акта об утверждении отчета и не допускается для публикации приложений к отчету (содержательной части).
Отчет об исполнении бюджета муниципального образования за первый квартал, полугодие, девять месяцев текущего года должен быть опубликован </t>
    </r>
    <r>
      <rPr>
        <b/>
        <u/>
        <sz val="10"/>
        <color rgb="FF00B0F0"/>
        <rFont val="PT Astra Serif"/>
        <family val="1"/>
        <charset val="204"/>
      </rPr>
      <t>в течение трех месяцев после окончания отчетного периода</t>
    </r>
    <r>
      <rPr>
        <sz val="10"/>
        <color rgb="FF00B0F0"/>
        <rFont val="PT Astra Serif"/>
        <family val="1"/>
        <charset val="204"/>
      </rPr>
      <t xml:space="preserve"> </t>
    </r>
    <r>
      <rPr>
        <sz val="10"/>
        <color theme="1"/>
        <rFont val="PT Astra Serif"/>
        <family val="1"/>
        <charset val="204"/>
      </rPr>
      <t xml:space="preserve">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t>
    </r>
  </si>
  <si>
    <r>
      <t xml:space="preserve">В целях оценки показателя учитываются официальные документы, принятые администрацией муниципального образования. Иные документы и материалы в целях оценки данного показателя не учитываются. 
Опубликованные сведения в обязательном порядке должны содержать:
а) наименование, номер и дату муниципального правового акта об утверждении отчета; 
б) должность, фамилию и инициалы лица, подписавшего муниципальный правовой акт об утверждении отчета. 
Учитывается публикация отчетов со всеми приложениями, публикация отдельных составляющих в целях оценки показателя не учитывается.
Графический формат допускается  для публикация постановляющей части муниципального правового акта об утверждении отчета и не допускается для публикации приложений к отчету (содержательной части).
Отчет об исполнении бюджета муниципального образования за первый квартал, полугодие, девять месяцев текущего года должен быть опубликован </t>
    </r>
    <r>
      <rPr>
        <b/>
        <i/>
        <sz val="10"/>
        <color rgb="FFFF0000"/>
        <rFont val="PT Astra Serif"/>
        <family val="1"/>
        <charset val="204"/>
      </rPr>
      <t>в течение трех месяцев</t>
    </r>
    <r>
      <rPr>
        <i/>
        <sz val="10"/>
        <color rgb="FFFF0000"/>
        <rFont val="PT Astra Serif"/>
        <family val="1"/>
        <charset val="204"/>
      </rPr>
      <t xml:space="preserve"> </t>
    </r>
    <r>
      <rPr>
        <i/>
        <sz val="10"/>
        <color theme="1"/>
        <rFont val="PT Astra Serif"/>
        <family val="1"/>
        <charset val="204"/>
      </rPr>
      <t xml:space="preserve">после окончания отчетного периода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t>
    </r>
  </si>
  <si>
    <t>Оценка муниципальных образований по III этапу  «Исполнение бюджета муниципального образования и финансовый контроль»</t>
  </si>
  <si>
    <t>https://saratovmer.ru/budget/rubrics/2/1325.html</t>
  </si>
  <si>
    <t xml:space="preserve">В опубликованной информации по результатам  контрольных мероприятий, предусмотренных планом на текущий финансовый год, отсутствуют сведения о  принятых объектом контроля решениях и мерах по направленным ему представлениям.Также отсутствуют данные о проведенных контрольных мероприятий, предусмотренных п 4-7. </t>
  </si>
  <si>
    <t>http://mihailovski.ru/byudzhet-mo-na-2022-2024-gody/resheniya-o-byudzhete-/</t>
  </si>
  <si>
    <t>http://mihailovski.ru/byudzhet-mo-na-2022-2024-gody/ispolnenie-byudzheta/</t>
  </si>
  <si>
    <t>http://mihailovski.ru/kontrolno---schyotnaya-komissiya/deyatelnost-ksk/</t>
  </si>
  <si>
    <t>https://www.zatosvetly.ru/city/economics_amp_finance/byudzhet-gorodskogo-okruga/byudzhet-gorodskogo-okruga-zato-svetlyy/2022-g/</t>
  </si>
  <si>
    <t>https://www.zatosvetly.ru/city/economics_amp_finance/byudzhet-gorodskogo-okruga/informatsiya-ob-ispolnenii-byudzheta-gorodskogo-okruga-zato-svetlyy/2022/</t>
  </si>
  <si>
    <t xml:space="preserve">Не соблюден формат размещения постановляющей части документа за 2 квартал (либо PDF, либо JPG), отсутствует подпись должностного лица и печать. </t>
  </si>
  <si>
    <t>https://www.zatosvetly.ru/about/info/news/folder/folder1/folder/materialy-kontrolnoy-deyatelnosti1/2022-god/</t>
  </si>
  <si>
    <t>http://zatoshihany.ru/budget/reshenie-o-byudzhete/2022/</t>
  </si>
  <si>
    <t>Актуализированная версия решения о бюджете с учетом всех всех решений о внесеннии изменений  не опубликована и на сайте не найдена.</t>
  </si>
  <si>
    <t>http://zatoshihany.ru/budget/ispolnenie-byudzheta/2022/otchet-ob-ispolnenii-byudzheta/</t>
  </si>
  <si>
    <r>
      <t xml:space="preserve">Обратите внимание: в Приложения 2 отчета за 1 квартал  в шапке указано </t>
    </r>
    <r>
      <rPr>
        <sz val="10"/>
        <rFont val="Times New Roman"/>
        <family val="1"/>
        <charset val="204"/>
      </rPr>
      <t>«План 2021 года»</t>
    </r>
  </si>
  <si>
    <t>http://algay.sarmo.ru/byudzhet-ekonomika-finansy/resheniya-mun-sobraniya.php</t>
  </si>
  <si>
    <t>Решения о внесении изменений в решение о бюджете должны быть опубликованы не позднее 15 рабочих дней после подписания решения и сохраняться не менее трех лет (дата последнего изменения опубликованного файла решения  от 28.06.2022  - 29.09.2022)</t>
  </si>
  <si>
    <t>Актуализированная версия решения о бюджете должна быть опубликована в течение одного месяца после подписания решения о внесении изменения в решение о бюджете муниципального образования и сохраняться не менее трех лет (дата последнего изменения в решение о бюджете - 28.06.2022,  дата последнего изменения в файле актуализированной версии - 29.09.2022)</t>
  </si>
  <si>
    <t xml:space="preserve">Сведения об исполнении бюджета Александрово-Гайского муниципального района за 1 квартал и за 1 полугодие 2022 года размещены 30.09.2022 г. Данные по муниципальным программам отсутствуют.  </t>
  </si>
  <si>
    <t xml:space="preserve">Сведения должны быть опубликованы в течение одного месяца после окончания отчетного периода (дата изменения файлов «Информация о муниципальном долге на 01.04.2022» и «Информация о муниципальном долге на 01.07.2022»  - 29.09.2022 года). </t>
  </si>
  <si>
    <t>http://arkadak.sarmo.ru/byudzhet-munitsipalnogo-rayona/reshenie-o-byudzhete/byudzhet2022.php</t>
  </si>
  <si>
    <t>https://atkarsk.moyaokruga.ru/CityListArticles.aspx?categoryid=537</t>
  </si>
  <si>
    <t>https://atkarsk.moyaokruga.ru/CityListArticles.aspx?categoryid=530</t>
  </si>
  <si>
    <t>https://atkarsk.moyaokruga.ru/CityListArticles.aspx?categoryid=547</t>
  </si>
  <si>
    <r>
      <t xml:space="preserve">Обратите внимание: в шапке таблиц отчетов за 1 квартал и 1 полугодие в столбце 3 указано </t>
    </r>
    <r>
      <rPr>
        <sz val="10"/>
        <rFont val="Times New Roman"/>
        <family val="1"/>
        <charset val="204"/>
      </rPr>
      <t>«</t>
    </r>
    <r>
      <rPr>
        <sz val="10"/>
        <rFont val="PT Astra Serif"/>
        <family val="1"/>
        <charset val="204"/>
      </rPr>
      <t>Утверждено на 2021 год</t>
    </r>
    <r>
      <rPr>
        <sz val="10"/>
        <rFont val="Times New Roman"/>
        <family val="1"/>
        <charset val="204"/>
      </rPr>
      <t>»</t>
    </r>
  </si>
  <si>
    <t>Сведения по расходам не представлены в разрезе подразделов</t>
  </si>
  <si>
    <t>https://atkarsk.moyaokruga.ru/CityListArticles.aspx?categoryid=294</t>
  </si>
  <si>
    <t>https://admbk.ru/administration/finansovoe-upravlenie/byudzhet/2022-god/</t>
  </si>
  <si>
    <t>Сведения должны быть опубликованы в течение одного месяца после окончания отчетного периода (дата изменения файла «Сведения об объеме муниципального долга Б.Карабулакского муниципального района на 01.07.2022 года»  - 29.09.2022 года)</t>
  </si>
  <si>
    <t>https://admbk.ru/munitsipalnoe-sobranie/kontrolno-schyetnaya-komissiya/zaklyuchenie-kontrolno-schyetnoy-komissii/</t>
  </si>
  <si>
    <t xml:space="preserve">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(дата приняти первоначального плана - 17.02.2022) </t>
  </si>
  <si>
    <t>https://www.admbal.ru/ksp-bmr/kontrolnye-meropriyatiya/na-2022-god/</t>
  </si>
  <si>
    <t>http://baladmin.ru/byudzhet-na-2022-god-i-planovyy-period-2023-i-2024-godov.php?clear_cache=Y</t>
  </si>
  <si>
    <t>http://baladmin.ru/2022.php?clear_cache=Y</t>
  </si>
  <si>
    <t>http://baladmin.ru/kontrolno-schetnaya-komissiya/2021-g.php?clear_cache=Y</t>
  </si>
  <si>
    <t>http://adm-baltay.ru/finansovoe-upravlenie/resheniya-o-mestnom-byudzhete-na-2022-god-i-planovyj-period-2023-2024-gg/</t>
  </si>
  <si>
    <t>Решения о внесении изменений в решение о бюджете должны быть опубликованы не позднее 15 рабочих дней после подписания решения и сохраняться не менее трех лет (дата последнего изменения опубликованного файла решения  от 29.12.2021  - 01.02.2022). Еще два решения о внесении изменений в решение о бюджете (от 20.06.2022 и 29.07.22) в другом разделе сайта, на http://adm-baltay.ru/sobranie-deputatov/normativno-pravovyie-aktyi-sobraniya-deputatov/2022-2/.</t>
  </si>
  <si>
    <t>http://adm-baltay.ru/finansovoe-upravlenie/proekt-mestnogo-byudzheta-baltajskogo-municzipalnogo-rajona-na-2022-god-i-na-planovyj-period-2023-2024-godov/</t>
  </si>
  <si>
    <t xml:space="preserve">По предоставленной ссылке размещена информацио о внутреннем  муниципальном финансовом  контроле, а не о деятельности контрольно-счетного органа. План контрольных мероприятий на 2022 год не опубликован,  оценка показателя принимает значение 0 балов. </t>
  </si>
  <si>
    <t>http://volsk-ms.ru/2021-god/</t>
  </si>
  <si>
    <t xml:space="preserve"> PDF</t>
  </si>
  <si>
    <t xml:space="preserve">Данные по муниципальным программам отсутствуют.  </t>
  </si>
  <si>
    <t>Обратите внимание: Решение 15-86 дважды опубликовано на странице.</t>
  </si>
  <si>
    <t>http://duhovnitskoe.sarmo.ru/predstavitelnyy-organ/npa/mpa-2022/</t>
  </si>
  <si>
    <r>
      <t xml:space="preserve">Не прикреплен файл к ссылке </t>
    </r>
    <r>
      <rPr>
        <sz val="10"/>
        <rFont val="Times New Roman"/>
        <family val="1"/>
        <charset val="204"/>
      </rPr>
      <t>«</t>
    </r>
    <r>
      <rPr>
        <sz val="10"/>
        <rFont val="PT Astra Serif"/>
        <family val="1"/>
        <charset val="204"/>
      </rPr>
      <t>Решения о внесении изменений  №121/667 от 27.01.2022 в Решение о бюджете…... № 119/651 от 23.12.2021».</t>
    </r>
  </si>
  <si>
    <t>http://duhovnitskoe.sarmo.ru/predstavitelnyy-organ/npa/mpa-2022/?ELEMENT_ID=10874</t>
  </si>
  <si>
    <t>http://duhovnitskoe.sarmo.ru/ispolnenie-byudzheta/byudzhet-2022/otchet-ob-ispolnenii-byudzheta-/</t>
  </si>
  <si>
    <t>Не соблюден формат размещения постановляющей части документа (либо PDF, либо JPG), отсутствует подпись должностного лица и печать. Отсутствует информация за 1 квартал 2022 года.</t>
  </si>
  <si>
    <t>Сведения публикуются нерегулярно. Отсутствует информация за 1 квартал 2022 года.</t>
  </si>
  <si>
    <t>http://duhovnitskoe.sarmo.ru/ispolnenie-byudzheta/byudzhet-2022/ezhekvartalnye-svedeniya/</t>
  </si>
  <si>
    <t xml:space="preserve">Иформация об исполнении по расходам представлена не в разрезе разделов и подразделов классификации расходов, а также без сравнения с аналогичным периодом прошлого года. По предоставленной ссылке отсутствует информация об исполнении по расходам  в разрезе муниципальных программ. </t>
  </si>
  <si>
    <t>http://duhovnitskoe.sarmo.ru/ispolnenie-byudzheta/byudzhet-2022/svedeniya-ob-obeme-munitsipalnogo-dolga/</t>
  </si>
  <si>
    <r>
      <t xml:space="preserve">Не опубликована информация о проверке  ФХД Администрации Дергачевского муниципального района МКУ </t>
    </r>
    <r>
      <rPr>
        <sz val="10"/>
        <rFont val="Times New Roman"/>
        <family val="1"/>
        <charset val="204"/>
      </rPr>
      <t>«</t>
    </r>
    <r>
      <rPr>
        <sz val="10"/>
        <rFont val="PT Astra Serif"/>
        <family val="1"/>
        <charset val="204"/>
      </rPr>
      <t>ОДА ДМР» (п. 4 плана, срок проведения - июнь)</t>
    </r>
  </si>
  <si>
    <t>http://ekaterinovka.sarmo.ru/rayonnoe-sobranie/2022.php</t>
  </si>
  <si>
    <t>При переходе по предоставленной ссылке  http://ekaterinovka.sarmo.ru/finansovoe-upravlenie-administratsii/ выдает ошибку на странице. Актуализированная версия решения о бюджете муниципального образования на текущий финансовый год по предоставленной ссылке и на сайте не найдена.</t>
  </si>
  <si>
    <t>При переходе по предоставленной ссылке  http://ekaterinovka.sarmo.ru/finansovoe-upravlenie-administratsii/ выдает ошибку на странице. По указанной ссылке и на сайте оцениваемая информация не опубликована.</t>
  </si>
  <si>
    <t xml:space="preserve">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(дата последнего редактирования файла плана -  10.10.2022) </t>
  </si>
  <si>
    <t>https://adminemr.ru/raion-sobr/resheniya/2022-resheniya/index.php</t>
  </si>
  <si>
    <r>
      <t xml:space="preserve">Файл по ссылке </t>
    </r>
    <r>
      <rPr>
        <sz val="10"/>
        <rFont val="Times New Roman"/>
        <family val="1"/>
        <charset val="204"/>
      </rPr>
      <t>«</t>
    </r>
    <r>
      <rPr>
        <sz val="10"/>
        <rFont val="PT Astra Serif"/>
        <family val="1"/>
        <charset val="204"/>
      </rPr>
      <t xml:space="preserve">Решение от 31.08.2022 года № 52-354  «О внесении изменений в решение  районного Собрания от 23.12.2021 года №43-312  «О бюджете Ершовского муниципального района Саратовской области на 2022 год и на плановый  период 2023 и 2024 годов» не открывается.  </t>
    </r>
  </si>
  <si>
    <t>https://adminemr.ru/byudzhet-i-finansy/byudzhet/aktualizirovannaya-versiya-byudzheta-emr-2022-24goda/</t>
  </si>
  <si>
    <t>У приложений в архиве не указаны полные или краткие наименования.</t>
  </si>
  <si>
    <r>
      <t xml:space="preserve">Обратить внимание на названия периодов отчетности в заголовках - не  </t>
    </r>
    <r>
      <rPr>
        <sz val="10"/>
        <rFont val="Times New Roman"/>
        <family val="1"/>
        <charset val="204"/>
      </rPr>
      <t>«</t>
    </r>
    <r>
      <rPr>
        <sz val="10"/>
        <rFont val="PT Astra Serif"/>
        <family val="1"/>
        <charset val="204"/>
      </rPr>
      <t>на 1 квартал» , а  «за 1 кв. 2022 года». В других периодах аналогично.</t>
    </r>
  </si>
  <si>
    <t>Сведения публикуются нерегулярно.За 1 квартал отсутствуют сведения о муниципальных программах, за 1 полугодие - сведения о доходах и расходах в разрезе подразделов.</t>
  </si>
  <si>
    <t>Не опубликована информация  по проверкам, запланированным в п.3-4 плана (срок проведения проверок - май и июнь соответственно)</t>
  </si>
  <si>
    <t>http://ivanteevka.sarmo.ru/byudzhet-dlya-grazhdan/npa/2022.php</t>
  </si>
  <si>
    <t>http://ivanteevka.sarmo.ru/byudzhet-dlya-grazhdan/promezhutochnaya-otchetnost-ob-ispolnenii-byudzheta-i-analiticheskie-dannye/otchet-ob-ispolnenii-byudzheta/2022-god.php</t>
  </si>
  <si>
    <t>http://ivanteevka.sarmo.ru/byudzhet-dlya-grazhdan/promezhutochnaya-otchetnost-ob-ispolnenii-byudzheta-i-analiticheskie-dannye/ezhekvartalnye-svedeniya-ob-ispolnenii-byudzheta/2022-god.php</t>
  </si>
  <si>
    <t>http://ivanteevka.sarmo.ru/byudzhet-dlya-grazhdan/promezhutochnaya-otchetnost-ob-ispolnenii-byudzheta-i-analiticheskie-dannye/ezhekvartalnye-svedeniya-ob-obeme-munitsipalnogo-dolga/2022-god.php</t>
  </si>
  <si>
    <t>Обратите внимание: в плане работы контрольно-счетного органа
Ивантеевского муниципального района Саратовской области на 2022 год опечатка в годе в заголовке внутри файла.</t>
  </si>
  <si>
    <t>http://kalininsk.sarmo.ru/otkrytyybyudzhet/resheniya-o-byudzhete/resheniya-2022-god.php</t>
  </si>
  <si>
    <t>Не прикреплен файл к  решению о внесении изменений от 07.07.2022 г. № 72-462</t>
  </si>
  <si>
    <t xml:space="preserve">Актуализированная версия решения о бюджете должна быть опубликована в течение одного месяца после подписания решения о внесении изменения в решение о бюджете муниципального образования и сохраняться не менее трех лет (актуализированная версия с учетом внесения изменений в решение о бюджете от 23.08.2022 размещено 05.10.2022)  </t>
  </si>
  <si>
    <t xml:space="preserve">http://kalininsk.sarmo.ru/otkrytyybyudzhet/promezhutochnaya-otchetnost-ob-ispolneniibyudzheta-i-analiticheskie-dannye/2022/index.php </t>
  </si>
  <si>
    <t>http://kalininsk.sarmo.ru/otkrytyybyudzhet/promezhutochnaya-otchetnost-ob-ispolneniibyudzheta-i-analiticheskie-dannye/ezhekvartalnye-svedeniya-ob-ispolnenii-byudzheta/ezhekvartalnye-svedeniya-ob-ispolnenie-byudzheta-2022.php</t>
  </si>
  <si>
    <t>Не соблюден месячный срок опубликования сведений за 1 полугодие 2022 г. (дата изменения файла - 25.08.2022)</t>
  </si>
  <si>
    <t xml:space="preserve">http://kalininsk.sarmo.ru/otkrytyybyudzhet/promezhutochnaya-otchetnost-ob-ispolneniibyudzheta-i-analiticheskie-dannye/ezhekvartalnye-svedeniya-ob-obeme-munitsipalnogo-dolga/ezhekvartalnye-svedeniya-ob-obeme-munitsipalnogo-dolga-2022.php </t>
  </si>
  <si>
    <t xml:space="preserve">http://kalininsk.sarmo.ru/otkrytyybyudzhet/kontrolno-schetnyy-organ-kalininskogo-munitsipalnogo-rayona/informatsiya-o-provedennykh-kontrolnykh-meropriyatiyakh/informatsiya-o-provedyennykh-kontrolnykh-meropriyatiyakh-2022.php </t>
  </si>
  <si>
    <t xml:space="preserve">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(дата создания файла - 25.01.2022, дата изменения файла - 20.04.2022). </t>
  </si>
  <si>
    <t>https://krasnoarmeysk64.ru/krasnoarmeyskiy-rayon/byudzhet/resheniya-o-byudzhete-krasnoarmeyskogo-munitsipalnogo-rayona-s-dopolneniyami-i-izmeneniyami/</t>
  </si>
  <si>
    <t>Оцениваемые документы по предоставленной ссылке и на сайте не найдены.</t>
  </si>
  <si>
    <t>https://krasnoarmeysk64.ru/krasnoarmeyskiy-rayon/byudzhet/otchet-ob-ispolnenii-byudzheta-krasnoarmeyskogo-munitsipalnogo-rayona/2022.php?clear_cache=Y; https://krasnoarmeysk64.ru/krasnoarmeyskiy-rayon/byudzhet/otchet-ob-ispolnenii-byudzheta-krasnoarmeyskogo-munitsipalnogo-rayona/2022-g.php?clear_cache=Y</t>
  </si>
  <si>
    <t>https://krasnoarmeysk64.ru/krasnoarmeyskiy-rayon/byudzhet/otchet-ob-ispolnenii-byudzheta-krasnoarmeyskogo-munitsipalnogo-rayona/2022-god.php?clear_cache=Y</t>
  </si>
  <si>
    <t xml:space="preserve">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(дата изменения файла - 25.04.2022). </t>
  </si>
  <si>
    <t xml:space="preserve">По предоставленной ссылке отсутствует информация об исполнении по расходам  в разрезе разделов и подразделов классификации  и в разрезе муниципальных программ. </t>
  </si>
  <si>
    <t>https://adminkmr.ru/byudzhet/byudzhet-munitsipalnogo-rayona/byudzhet-rayona-2022/</t>
  </si>
  <si>
    <t>https://adminkmr.ru/byudzhet/ispolnenie-byudzheta/ispolnenie-byudzheta-za-2022-god/</t>
  </si>
  <si>
    <t>https://adminkmr.ru/sobranie-deputatov/munitsipalnoe-sobranie-munitsipalnogo-rayona/kontrolno-schetnaya-komissiya/</t>
  </si>
  <si>
    <t>Не опубликована информация о проведении контрольных мероприятий по п. 1-4  (срок проведения январь-июнь и июль)</t>
  </si>
  <si>
    <t>Не опубликован отчет за 1 квартал</t>
  </si>
  <si>
    <t>Раздел не структурирован. Обратите внимание, что ежеквартальные сведения составляются на 1-ое число месяца, следующего за отчетным кварталом, а не на 31 число последнего месяца квартала. В сведениях о доходах и расходах на муниципальные программы  отсутствуют единицы измерения финансовых показателей.</t>
  </si>
  <si>
    <r>
      <t xml:space="preserve">Информация о проведении контрольного мероприятия проверки МУ </t>
    </r>
    <r>
      <rPr>
        <sz val="10"/>
        <rFont val="Times New Roman"/>
        <family val="1"/>
        <charset val="204"/>
      </rPr>
      <t xml:space="preserve">«Административно-хозяйственное обслуживание» </t>
    </r>
    <r>
      <rPr>
        <sz val="10"/>
        <rFont val="PT Astra Serif"/>
        <family val="1"/>
        <charset val="204"/>
      </rPr>
      <t>(п. 3.1 плана, срок проведения - 1 -2 квартал 2022 года) по указанной ссылке не опубликована посредством функции поиска на сайте не найдена</t>
    </r>
  </si>
  <si>
    <t>http://marksadm.ru/r-o-b.html</t>
  </si>
  <si>
    <t xml:space="preserve">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(план принят - 24.12.2021, дата изменения файла - 29.06.2022) </t>
  </si>
  <si>
    <t>http://www.nbfin.ru/resheniya_o_byudzhetah/novoburasskogo_municipal_nogo_rajona/ispolnenie_byudzheta/2022_god/</t>
  </si>
  <si>
    <t>http://www.nbfin.ru/resheniya_o_byudzhetah/novoburasskogo_municipal_nogo_rajona/aktualizirovannoe_reshenie_o_byudzhete/2022_god/</t>
  </si>
  <si>
    <t>http://www.nbfin.ru/byudzhet_dlya_grazhdan/na_tekuwij_god/ezhekvartal_nyj_otchet_ob_ispolnenii_byudzheta/2022_god/</t>
  </si>
  <si>
    <t>http://www.nbfin.ru/byudzhet_dlya_grazhdan/na_tekuwij_god/ezhekvartal_nye_svedeniya_ob_ispolnenii_byudzheta/2022_god/</t>
  </si>
  <si>
    <t>http://www.nbfin.ru/byudzhet_dlya_grazhdan/na_tekuwij_god/ezhekvartal_nye_svedeniya_ob_ob_eme_municipal_nogo_dolga/2022_god/</t>
  </si>
  <si>
    <t>https://admnburasy.ru/kck.htm</t>
  </si>
  <si>
    <t>http://novouzensk.ru/sobranie/sobr/akty/</t>
  </si>
  <si>
    <t>http://novouzensk.ru/budget%20for%20people/2022-224/index.php</t>
  </si>
  <si>
    <t xml:space="preserve">http://novouzensk.ru/budget%20for%20people/2022-224/ispolnenie-byudzheta/index.php </t>
  </si>
  <si>
    <t xml:space="preserve">Не опубликовано распоряжение за 1 полугодие. </t>
  </si>
  <si>
    <r>
      <t xml:space="preserve">Файлы </t>
    </r>
    <r>
      <rPr>
        <sz val="10"/>
        <rFont val="Times New Roman"/>
        <family val="1"/>
        <charset val="204"/>
      </rPr>
      <t>«</t>
    </r>
    <r>
      <rPr>
        <sz val="10"/>
        <rFont val="PT Astra Serif"/>
        <family val="1"/>
        <charset val="204"/>
      </rPr>
      <t xml:space="preserve">Отчет о работе Контрольно-счетной комиссии за 1 квартал 2022 года» и «Отчет о работе Контрольно-счетной комиссии за 2 квартал 2022 года, размещенные на указанной странице, не открываются. </t>
    </r>
  </si>
  <si>
    <t>http://ozinki.sarmo.ru/byudzhet/byudzhet-munitsipalnogo-rayona.php?ELEMENT_ID=7219</t>
  </si>
  <si>
    <t xml:space="preserve">Актуализированная версия решения о бюджете должна быть опубликована в течение одного месяца после подписания решения о внесении изменения в решение о бюджете муниципального образования и сохраняться не менее трех лет (актуализированная версия с учетом внесения изменений в решение о бюджете от 16.08.2022 размещено 19.09.2022)  </t>
  </si>
  <si>
    <t>http://ozinki.sarmo.ru/byudzhet/ispolnenie-byudzheta.php?ELEMENT_ID=7394</t>
  </si>
  <si>
    <t xml:space="preserve">Обратите внимание, по предоставленной ссылке http://ozinki.sarmo.ru/byudzhet/finansovyy-kontrol/?ELEMENT_ID=7279 размещается информация по контрольной деятельности финансового управления муниципального района. В целях оценки показателя учитываются отчеты о контрольных мероприятиях, предусмотренных планом контрольно-счетного органа муниципального образования в текущем году, срок реализации которых на дату проведения мониторинга завершен. 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(план на сайте не найден) </t>
  </si>
  <si>
    <t>https://www.перелюбский.рф/dokumenty/byudzhet-rayona/</t>
  </si>
  <si>
    <t>https://www.перелюбский.рф/dokumenty/byudzhet-dlya-grazhdan/?PAGEN_1=2</t>
  </si>
  <si>
    <t>https://petrovsk64.ru/sub-org/fin-upr/otkrytyy-byudzhet/byudzhet/aktualnaya-versiya-byudzheta/2022/</t>
  </si>
  <si>
    <t>https://питерка.рф/ekonomika-i-byudzhet/byudzhet-piterskogo-mr/resheniya-o-byudzhete/reshenie-o-byudzhete-na-2022-god-i-planovyy-period-2023-i-2024-godov/</t>
  </si>
  <si>
    <t>https://питерка.рф/ekonomika-i-byudzhet/byudzhet-piterskogo-mr/ispolnenie-mestnogo-byudzheta/ispolnenie-byudzheta-za-2022-god/</t>
  </si>
  <si>
    <t>https://питерка.рф/ekonomika-i-byudzhet/byudzhet-piterskogo-mr/ezhekvartalnye-svedeniya-ob-ispolnenii-byudzheta/ezhekvartalnye-svedeniya-ob-ispolnenii-byudzheta-za-2022-god/</t>
  </si>
  <si>
    <t>По предоставленной ссылке отсутствует информация об исполнении по расходам  в разрезе муниципальных программ. Не соблюден месчный срок опубликования сведений об исполнении бюджета по всем элементам за 1 квартал 2022 года (дата изменения сведений по доходам и расходам - 05.08.2022)</t>
  </si>
  <si>
    <t>https://питерка.рф/ekonomika-i-byudzhet/byudzhet-piterskogo-mr/ezhekvartalnye-svedeniya-ob-obeme-munitsipalnogo-dolga/ezhekvartalnye-svedeniya-ob-obeme-munitsipalnogo-dolga-za-2022-god/</t>
  </si>
  <si>
    <t>Не соблюден месячный срок опубликования сведений за 1 квартал 2021 года (файл со сведениями изменен 13.07.2022).</t>
  </si>
  <si>
    <t>По  указанной ссылке и на сайте оцениваемой информации за 2022 год не найдено.</t>
  </si>
  <si>
    <t>https://pugachev-adm.ru/izmeneniya-v-byudzhet-2022</t>
  </si>
  <si>
    <t xml:space="preserve">https://pugachev-adm.ru/aktualizirovannyiy-byudzhet-2/aktualizirovannyiy-byudzhet-2022/aktualizirovannyiy-byudzhet-na-23-09-2022 </t>
  </si>
  <si>
    <t>https://pugachev-adm.ru/ispolnenie-byudzheta/ispolnenie-byudzheta-2022</t>
  </si>
  <si>
    <t>тчет об исполнении бюджета муниципального образования за первый квартал, полугодие, девять месяцев текущего года должен быть опубликован в течение трех месяцев после окончания отчетного периода и сохраняться не менее трех лет (отчет за 1 квартал - от 21.04.2022, размещен -  29.09.2022)</t>
  </si>
  <si>
    <t>Графический формат допускается  для опубликования постановляющей части муниципального правового акта об утверждении отчета и не допускается для опубликования приложений к отчету (содержательной части).  Отчет об исполнении бюджета муниципального образования за первый квартал, полугодие, девять месяцев текущего года должен быть опубликован в течение трех месяцев после окончания отчетного периода и сохраняться не менее трех лет (отчет за 1 квартал - от 12.04.2022, размещен -  29.08.2022)</t>
  </si>
  <si>
    <t>https://pugachev-adm.ru/byudzhet-rayona-2/reyting-otkryitosti-byudzheta/svedeniya-ob-ispolnenii-byudzheta-2022</t>
  </si>
  <si>
    <t xml:space="preserve">https://pugachev-adm.ru/byudzhet-rayona-2/obem-munitsipalnogo-dolga/obem-munitsipalnogo-dolga-2022 </t>
  </si>
  <si>
    <t xml:space="preserve">На сайте не обнаружен первоначальный план контрольных мероприятий на 2022 год, только план с учетом внесенных изменений. </t>
  </si>
  <si>
    <t>http://rovnoe.sarmo.ru/byudzhet/resheniya-o-byudzhete/2022.php?clear_cache=Y</t>
  </si>
  <si>
    <t>Вместо Решения о внесении изменения  №119 от 24.05.2022  опубликовано актуализированная версия решения</t>
  </si>
  <si>
    <t>http://rovnoe.sarmo.ru/2022-god-spravki-1.php?clear_cache=Y</t>
  </si>
  <si>
    <t>http://rovnoe.sarmo.ru/2022-god-spravki-2.php?clear_cache=Y</t>
  </si>
  <si>
    <t>http://rovnoe.sarmo.ru/2022god-ksk.php?clear_cache=Y</t>
  </si>
  <si>
    <t>Обратите внимание, по предоставленной ссылке http://romanovka.sarmo.ru/byudzhet-dlya-grazhdan/byudzhet-romanovskogo-munitsipalnogo-rayona/ispolnenie-byudzheta-romanovskogo-munitsipalnogo-rayona-i-finansovyy-kontrol/finansovyy-kontrol/ размещается информация по контрольной деятельности финансового управления муниципального района. В целях оценки показателя учитываются отчеты о контрольных мероприятиях, предусмотренных планом контрольно-счетного органа муниципального образования в текущем году, срок реализации которых на дату проведения мониторинга завершен. По указанной ссылке и на сайте информация не найдена.</t>
  </si>
  <si>
    <t>http://romanovka.sarmo.ru/organy-mestnogo-samoupravleniya/predstavitelnaya-vlast/kontrolno-schetnaya-komissiya/</t>
  </si>
  <si>
    <t>http://rtishevo.sarmo.ru/finansovyy-organ/rtishchevskiy-munitsipalnyy-rayon/2022-god/resheniya-o-byudzhete-i-vnesenii-izmeneniy-v-byudzhet-munitsipalnogo-rayona.php</t>
  </si>
  <si>
    <t>http://rtishevo.sarmo.ru/finansovyy-organ/rtishchevskiy-munitsipalnyy-rayon/2022-god/dokumenty-o-khode-ispolneniya-byudzheta-munitsipalnogo-rayona/</t>
  </si>
  <si>
    <t xml:space="preserve">Изменения в решение о бюджете по указанной ссылке публикуются, однако возможность проверки регулярности их размещения в полном объеме отсутствует (актуализированной версии решения о бюджете на сайте нет).  </t>
  </si>
  <si>
    <t>В целях оценки показателя учитываются официальные документы, принятые администрацией муниципального образования. Необходимо опубликовать решения об утверждении отчета на все отчетные даты с приложениями, соблюдая требования к формату.</t>
  </si>
  <si>
    <t>https://sam64.ru/munitsipalnoe-sobranie/kontrolno-schetnaya-komissiya-samoylovskogo-munitsipalnogo-rayona/otchety-ksk-o-provedennykh-proverkakh/</t>
  </si>
  <si>
    <t>Информация о проведенном контрольном мероприятии должна быть опубликована в течение трех месяцев с даты завершения контрольного мероприятия (информация о  проверке, предусмотренной п 10 плана работ Контрольно-счетной комиссии Самойловского муниципального района на 2022 года размещена 27.09.2022, срок проведения по плану - 1 квартал)</t>
  </si>
  <si>
    <t>PDF,Excel</t>
  </si>
  <si>
    <t>http://tatishevo.saratov.gov.ru/index.php?option=com_content&amp;view=article&amp;id=5893:2022-&amp;catid=64:2009-12-20-17-44-19&amp;Itemid=91</t>
  </si>
  <si>
    <t xml:space="preserve">Решения о внесении изменений в решение о бюджете должны быть опубликованы не позднее 15 рабочих дней после подписания решения и сохраняться не менее трех лет (дата последних изменений опубликованных файлов большинства решений   -  30.09.2022) </t>
  </si>
  <si>
    <t>http://tatishevo.saratov.gov.ru/index.php?option=com_content&amp;view=article&amp;id=5784:2022----&amp;catid=64:2009-12-20-17-44-19&amp;Itemid=91</t>
  </si>
  <si>
    <t>Лишняя папка в архиве, оцениваемый документ открывается на 9 клик</t>
  </si>
  <si>
    <t xml:space="preserve">Не соблюден формат размещения постановляющей части документа (либо PDF, либо JPG), отсутствует подпись должностного лица и печать в Постановлении об утверждении отчета за 1 полугодие 2022 года. </t>
  </si>
  <si>
    <r>
      <t xml:space="preserve">Обратите внимание: по ссылке </t>
    </r>
    <r>
      <rPr>
        <sz val="10"/>
        <rFont val="Times New Roman"/>
        <family val="1"/>
        <charset val="204"/>
      </rPr>
      <t>«</t>
    </r>
    <r>
      <rPr>
        <sz val="10"/>
        <rFont val="PT Astra Serif"/>
        <family val="1"/>
        <charset val="204"/>
      </rPr>
      <t>Сведения об исполнении муниципальных программ за 2 квартал 2022 года» прикреплен файл со сведениями о доходах и расходах, а к ссылке «Информация об исполнении бюджета Татищевского муниципального района за 2 квартал 2022 года»  прикреплен файл сведений о муниципальных программах.</t>
    </r>
  </si>
  <si>
    <t>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(по ссылке план - 2022 открывается архив с файлом Отчета деятельности КСО ТМР за 2021 года)</t>
  </si>
  <si>
    <r>
      <t xml:space="preserve">Обратите внимание: в приложениях отсутствуют единицы измерения финансовых показателей, а также не озаглавлены колонки </t>
    </r>
    <r>
      <rPr>
        <sz val="10"/>
        <rFont val="Times New Roman"/>
        <family val="1"/>
        <charset val="204"/>
      </rPr>
      <t>«</t>
    </r>
    <r>
      <rPr>
        <sz val="10"/>
        <rFont val="PT Astra Serif"/>
        <family val="1"/>
        <charset val="204"/>
      </rPr>
      <t>Утвержденные бюджетные ассигнования» и «Исполнено»</t>
    </r>
  </si>
  <si>
    <t>http://fedormr.ru/byudzhet/byudzhet-2022/index.php</t>
  </si>
  <si>
    <t>http://fedormr.ru/byudzhet/kontrol-2022/</t>
  </si>
  <si>
    <t xml:space="preserve">Не опубликован отчет за 1 полугодие. </t>
  </si>
  <si>
    <t>Не опубликованы сведения за 1 полугодие</t>
  </si>
  <si>
    <t>Сведения не опубликованы (на странице отсутствует ссылка на сведения о муниципальном долге на 1.07.2022, ссылка на сведения на 1.04.2022 на странице опубликована, но к ней прикреплен файл с данными за 2021 год)</t>
  </si>
  <si>
    <t>https://www.engels-city.ru/resheniya-o-byudzhete/76629-reshenie180-18-2021ot-22122021</t>
  </si>
  <si>
    <t>https://www.engels-city.ru/informatsiya-o-dolgovykh-obyazatelstvakh</t>
  </si>
  <si>
    <t xml:space="preserve">По  указанной ссылке и на сайте не найден план контрольных мероприятий на текущий год, оценка показателя принимает значение 0 балов. </t>
  </si>
  <si>
    <t xml:space="preserve">По указанной ссылке и на сайте информация о проведении контрольных мероприятий указанных в п.п. 2.1-2.4 Плана, не найдена. </t>
  </si>
  <si>
    <t>п. Михайловский</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</si>
</sst>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_-* #,##0.00_р_._-;\-* #,##0.00_р_._-;_-* &quot;-&quot;??_р_._-;_-@_-"/>
  </numFmts>
  <fonts count="36" x14ac:knownFonts="1">
    <font>
      <sz val="11"/>
      <color theme="1"/>
      <name val="Calibri"/>
      <family val="2"/>
      <charset val="204"/>
      <scheme val="minor"/>
    </font>
    <font>
      <sz val="11"/>
      <color theme="1"/>
      <name val="Calibri"/>
      <family val="2"/>
      <charset val="204"/>
      <scheme val="minor"/>
    </font>
    <font>
      <sz val="10"/>
      <name val="Times New Roman"/>
      <family val="1"/>
      <charset val="204"/>
    </font>
    <font>
      <sz val="11"/>
      <color indexed="8"/>
      <name val="Calibri"/>
      <family val="2"/>
    </font>
    <font>
      <u/>
      <sz val="11"/>
      <color theme="10"/>
      <name val="Calibri"/>
      <family val="2"/>
      <charset val="204"/>
      <scheme val="minor"/>
    </font>
    <font>
      <b/>
      <sz val="10"/>
      <color rgb="FF000000"/>
      <name val="Arial Cyr"/>
    </font>
    <font>
      <sz val="10"/>
      <name val="Arial"/>
      <family val="2"/>
      <charset val="204"/>
    </font>
    <font>
      <sz val="10"/>
      <color indexed="8"/>
      <name val="Arial"/>
      <family val="2"/>
      <charset val="204"/>
    </font>
    <font>
      <sz val="10"/>
      <name val="Arial Cyr"/>
      <charset val="204"/>
    </font>
    <font>
      <b/>
      <sz val="12"/>
      <color theme="1"/>
      <name val="PT Astra Serif"/>
      <family val="1"/>
      <charset val="204"/>
    </font>
    <font>
      <b/>
      <sz val="10"/>
      <color theme="1"/>
      <name val="PT Astra Serif"/>
      <family val="1"/>
      <charset val="204"/>
    </font>
    <font>
      <sz val="11"/>
      <color theme="1"/>
      <name val="PT Astra Serif"/>
      <family val="1"/>
      <charset val="204"/>
    </font>
    <font>
      <sz val="10"/>
      <color theme="1"/>
      <name val="PT Astra Serif"/>
      <family val="1"/>
      <charset val="204"/>
    </font>
    <font>
      <i/>
      <sz val="10"/>
      <color theme="1"/>
      <name val="PT Astra Serif"/>
      <family val="1"/>
      <charset val="204"/>
    </font>
    <font>
      <b/>
      <sz val="10"/>
      <name val="PT Astra Serif"/>
      <family val="1"/>
      <charset val="204"/>
    </font>
    <font>
      <b/>
      <i/>
      <sz val="10"/>
      <name val="PT Astra Serif"/>
      <family val="1"/>
      <charset val="204"/>
    </font>
    <font>
      <b/>
      <i/>
      <sz val="10"/>
      <color theme="1"/>
      <name val="PT Astra Serif"/>
      <family val="1"/>
      <charset val="204"/>
    </font>
    <font>
      <b/>
      <sz val="10"/>
      <color rgb="FFC00000"/>
      <name val="PT Astra Serif"/>
      <family val="1"/>
      <charset val="204"/>
    </font>
    <font>
      <sz val="10"/>
      <name val="PT Astra Serif"/>
      <family val="1"/>
      <charset val="204"/>
    </font>
    <font>
      <u/>
      <sz val="10"/>
      <name val="PT Astra Serif"/>
      <family val="1"/>
      <charset val="204"/>
    </font>
    <font>
      <sz val="10"/>
      <color rgb="FFFF0000"/>
      <name val="PT Astra Serif"/>
      <family val="1"/>
      <charset val="204"/>
    </font>
    <font>
      <u/>
      <sz val="10"/>
      <color theme="10"/>
      <name val="PT Astra Serif"/>
      <family val="1"/>
      <charset val="204"/>
    </font>
    <font>
      <sz val="10"/>
      <color rgb="FFC00000"/>
      <name val="PT Astra Serif"/>
      <family val="1"/>
      <charset val="204"/>
    </font>
    <font>
      <b/>
      <u/>
      <sz val="10"/>
      <color rgb="FF00B0F0"/>
      <name val="PT Astra Serif"/>
      <family val="1"/>
      <charset val="204"/>
    </font>
    <font>
      <sz val="10"/>
      <color rgb="FF00B0F0"/>
      <name val="PT Astra Serif"/>
      <family val="1"/>
      <charset val="204"/>
    </font>
    <font>
      <i/>
      <sz val="10"/>
      <color rgb="FFC00000"/>
      <name val="PT Astra Serif"/>
      <family val="1"/>
      <charset val="204"/>
    </font>
    <font>
      <sz val="11"/>
      <name val="PT Astra Serif"/>
      <family val="1"/>
      <charset val="204"/>
    </font>
    <font>
      <sz val="10"/>
      <color rgb="FF000000"/>
      <name val="PT Astra Serif"/>
      <family val="1"/>
      <charset val="204"/>
    </font>
    <font>
      <b/>
      <sz val="10"/>
      <color rgb="FF000000"/>
      <name val="PT Astra Serif"/>
      <family val="1"/>
      <charset val="204"/>
    </font>
    <font>
      <b/>
      <i/>
      <sz val="10"/>
      <color rgb="FFFF0000"/>
      <name val="PT Astra Serif"/>
      <family val="1"/>
      <charset val="204"/>
    </font>
    <font>
      <i/>
      <sz val="10"/>
      <color rgb="FFFF0000"/>
      <name val="PT Astra Serif"/>
      <family val="1"/>
      <charset val="204"/>
    </font>
    <font>
      <b/>
      <sz val="12"/>
      <color rgb="FF000000"/>
      <name val="PT Astra Serif"/>
      <family val="1"/>
      <charset val="204"/>
    </font>
    <font>
      <sz val="12"/>
      <color theme="1"/>
      <name val="PT Astra Serif"/>
      <family val="1"/>
      <charset val="204"/>
    </font>
    <font>
      <b/>
      <i/>
      <sz val="10"/>
      <color rgb="FF000000"/>
      <name val="PT Astra Serif"/>
      <family val="1"/>
      <charset val="204"/>
    </font>
    <font>
      <b/>
      <sz val="12"/>
      <name val="PT Astra Serif"/>
      <family val="1"/>
      <charset val="204"/>
    </font>
    <font>
      <sz val="12"/>
      <name val="PT Astra Serif"/>
      <family val="1"/>
      <charset val="204"/>
    </font>
  </fonts>
  <fills count="9">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C000"/>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theme="8" tint="0.39997558519241921"/>
        <bgColor indexed="64"/>
      </patternFill>
    </fill>
    <fill>
      <patternFill patternType="solid">
        <fgColor rgb="FFFFFF9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theme="0" tint="-0.34998626667073579"/>
      </right>
      <top style="thin">
        <color theme="0" tint="-0.34998626667073579"/>
      </top>
      <bottom style="thin">
        <color theme="0" tint="-0.34998626667073579"/>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s>
  <cellStyleXfs count="11">
    <xf numFmtId="0" fontId="0" fillId="0" borderId="0"/>
    <xf numFmtId="0" fontId="3" fillId="0" borderId="0"/>
    <xf numFmtId="0" fontId="4" fillId="0" borderId="0" applyNumberFormat="0" applyFill="0" applyBorder="0" applyAlignment="0" applyProtection="0"/>
    <xf numFmtId="165" fontId="5" fillId="8" borderId="8">
      <alignment horizontal="right" vertical="top" shrinkToFit="1"/>
    </xf>
    <xf numFmtId="0" fontId="6" fillId="0" borderId="0"/>
    <xf numFmtId="0" fontId="7" fillId="0" borderId="0"/>
    <xf numFmtId="0" fontId="8" fillId="0" borderId="0"/>
    <xf numFmtId="166" fontId="1"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1" fillId="0" borderId="0" applyFont="0" applyFill="0" applyBorder="0" applyAlignment="0" applyProtection="0"/>
  </cellStyleXfs>
  <cellXfs count="163">
    <xf numFmtId="0" fontId="0" fillId="0" borderId="0" xfId="0"/>
    <xf numFmtId="0" fontId="9" fillId="0" borderId="0" xfId="0" applyFont="1" applyAlignment="1">
      <alignment vertical="center"/>
    </xf>
    <xf numFmtId="0" fontId="10" fillId="0" borderId="0" xfId="0" applyFont="1" applyAlignment="1">
      <alignment vertical="center" wrapText="1"/>
    </xf>
    <xf numFmtId="0" fontId="11" fillId="0" borderId="0" xfId="0" applyFont="1"/>
    <xf numFmtId="0" fontId="10" fillId="0" borderId="0" xfId="0" applyFont="1" applyAlignment="1">
      <alignment horizontal="left" vertical="center"/>
    </xf>
    <xf numFmtId="0" fontId="12" fillId="0" borderId="0" xfId="0" applyFont="1"/>
    <xf numFmtId="0" fontId="13" fillId="0" borderId="0" xfId="0" applyFont="1" applyAlignment="1">
      <alignment horizontal="left" vertical="center"/>
    </xf>
    <xf numFmtId="0" fontId="10" fillId="0" borderId="0" xfId="0" applyFont="1" applyAlignment="1">
      <alignment horizontal="left" wrapText="1"/>
    </xf>
    <xf numFmtId="0" fontId="10" fillId="0" borderId="0" xfId="0" applyFont="1" applyAlignment="1">
      <alignment horizontal="left" vertical="center" wrapText="1"/>
    </xf>
    <xf numFmtId="0" fontId="14" fillId="2"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3" fillId="0" borderId="0" xfId="0" applyFont="1" applyAlignment="1">
      <alignment horizontal="center"/>
    </xf>
    <xf numFmtId="1" fontId="14" fillId="7" borderId="1" xfId="0" applyNumberFormat="1" applyFont="1" applyFill="1" applyBorder="1" applyAlignment="1">
      <alignment horizontal="right" vertical="center"/>
    </xf>
    <xf numFmtId="0" fontId="14" fillId="7" borderId="1" xfId="0" applyFont="1" applyFill="1" applyBorder="1" applyAlignment="1">
      <alignment vertical="center"/>
    </xf>
    <xf numFmtId="0" fontId="17" fillId="7" borderId="1" xfId="0" applyFont="1" applyFill="1" applyBorder="1" applyAlignment="1">
      <alignment horizontal="left" vertical="center"/>
    </xf>
    <xf numFmtId="0" fontId="18" fillId="7" borderId="1" xfId="0" applyFont="1" applyFill="1" applyBorder="1" applyAlignment="1">
      <alignment horizontal="left" vertical="center"/>
    </xf>
    <xf numFmtId="164" fontId="18" fillId="7" borderId="1" xfId="0" applyNumberFormat="1" applyFont="1" applyFill="1" applyBorder="1" applyAlignment="1">
      <alignment horizontal="center" vertical="center"/>
    </xf>
    <xf numFmtId="2" fontId="19" fillId="7" borderId="4" xfId="2" applyNumberFormat="1" applyFont="1" applyFill="1" applyBorder="1" applyAlignment="1">
      <alignment horizontal="left" vertical="center"/>
    </xf>
    <xf numFmtId="0" fontId="12" fillId="7" borderId="4" xfId="0" applyFont="1" applyFill="1" applyBorder="1"/>
    <xf numFmtId="0" fontId="12" fillId="6" borderId="0" xfId="0" applyFont="1" applyFill="1"/>
    <xf numFmtId="0" fontId="18" fillId="0" borderId="0" xfId="0" applyFont="1" applyFill="1"/>
    <xf numFmtId="0" fontId="20" fillId="0" borderId="6" xfId="0" applyFont="1" applyFill="1" applyBorder="1" applyAlignment="1">
      <alignment vertical="center" wrapText="1"/>
    </xf>
    <xf numFmtId="0" fontId="20" fillId="0" borderId="1" xfId="0" applyFont="1" applyFill="1" applyBorder="1" applyAlignment="1">
      <alignment horizontal="left" vertical="center" wrapText="1"/>
    </xf>
    <xf numFmtId="1" fontId="20" fillId="0" borderId="1" xfId="0" applyNumberFormat="1" applyFont="1" applyFill="1" applyBorder="1" applyAlignment="1">
      <alignment horizontal="left" vertical="center" wrapText="1"/>
    </xf>
    <xf numFmtId="0" fontId="10" fillId="0" borderId="0" xfId="0" applyFont="1" applyAlignment="1">
      <alignment horizontal="right"/>
    </xf>
    <xf numFmtId="0" fontId="10" fillId="3" borderId="0" xfId="0" applyFont="1" applyFill="1"/>
    <xf numFmtId="0" fontId="18" fillId="3" borderId="6" xfId="0" applyFont="1" applyFill="1" applyBorder="1" applyAlignment="1">
      <alignment vertical="center" wrapText="1"/>
    </xf>
    <xf numFmtId="4" fontId="10" fillId="0" borderId="0" xfId="0" applyNumberFormat="1" applyFont="1" applyAlignment="1">
      <alignment horizontal="right"/>
    </xf>
    <xf numFmtId="4" fontId="12" fillId="0" borderId="0" xfId="0" applyNumberFormat="1" applyFont="1"/>
    <xf numFmtId="4" fontId="10" fillId="0" borderId="0" xfId="0" applyNumberFormat="1" applyFont="1"/>
    <xf numFmtId="0" fontId="10" fillId="0" borderId="0" xfId="0" applyFont="1"/>
    <xf numFmtId="0" fontId="21" fillId="0" borderId="1" xfId="2" applyFont="1" applyBorder="1" applyAlignment="1">
      <alignment vertical="center"/>
    </xf>
    <xf numFmtId="0" fontId="18" fillId="0" borderId="1" xfId="0" applyFont="1" applyFill="1" applyBorder="1" applyAlignment="1">
      <alignment vertical="center" wrapText="1"/>
    </xf>
    <xf numFmtId="1" fontId="18" fillId="0" borderId="1" xfId="0" applyNumberFormat="1" applyFont="1" applyFill="1" applyBorder="1" applyAlignment="1">
      <alignment horizontal="center" vertical="center"/>
    </xf>
    <xf numFmtId="0" fontId="18" fillId="0" borderId="1" xfId="0" applyFont="1" applyFill="1" applyBorder="1" applyAlignment="1">
      <alignment vertical="center"/>
    </xf>
    <xf numFmtId="165" fontId="18" fillId="0" borderId="1" xfId="0" applyNumberFormat="1" applyFont="1" applyFill="1" applyBorder="1" applyAlignment="1">
      <alignment horizontal="left" vertical="center" wrapText="1"/>
    </xf>
    <xf numFmtId="0" fontId="18" fillId="0" borderId="1" xfId="0" applyFont="1" applyFill="1" applyBorder="1" applyAlignment="1">
      <alignment horizontal="center" vertical="center"/>
    </xf>
    <xf numFmtId="0" fontId="18" fillId="0" borderId="1" xfId="0" applyFont="1" applyFill="1" applyBorder="1" applyAlignment="1">
      <alignment horizontal="center" vertical="center" wrapText="1"/>
    </xf>
    <xf numFmtId="164" fontId="18" fillId="0" borderId="1" xfId="0" applyNumberFormat="1" applyFont="1" applyFill="1" applyBorder="1" applyAlignment="1">
      <alignment horizontal="center" vertical="center"/>
    </xf>
    <xf numFmtId="164" fontId="18" fillId="0" borderId="3" xfId="0" applyNumberFormat="1" applyFont="1" applyFill="1" applyBorder="1" applyAlignment="1">
      <alignment horizontal="center" vertical="center"/>
    </xf>
    <xf numFmtId="0" fontId="10" fillId="0" borderId="0" xfId="0" applyFont="1" applyAlignment="1">
      <alignment horizontal="right" vertical="center"/>
    </xf>
    <xf numFmtId="0" fontId="12" fillId="7" borderId="1" xfId="0" applyFont="1" applyFill="1" applyBorder="1"/>
    <xf numFmtId="0" fontId="12" fillId="0" borderId="0" xfId="0" applyFont="1" applyAlignment="1">
      <alignment wrapText="1"/>
    </xf>
    <xf numFmtId="0" fontId="18" fillId="3" borderId="0" xfId="0" applyFont="1" applyFill="1" applyBorder="1" applyAlignment="1">
      <alignment vertical="center" wrapText="1"/>
    </xf>
    <xf numFmtId="0" fontId="18" fillId="0" borderId="1" xfId="0" applyFont="1" applyFill="1" applyBorder="1" applyAlignment="1">
      <alignment horizontal="left" vertical="center"/>
    </xf>
    <xf numFmtId="0" fontId="18" fillId="0" borderId="5" xfId="0" applyFont="1" applyFill="1" applyBorder="1" applyAlignment="1">
      <alignment vertical="center" wrapText="1"/>
    </xf>
    <xf numFmtId="0" fontId="10" fillId="0" borderId="0" xfId="0" applyFont="1" applyAlignment="1">
      <alignment vertical="center"/>
    </xf>
    <xf numFmtId="0" fontId="22" fillId="0" borderId="0" xfId="0" applyFont="1"/>
    <xf numFmtId="0" fontId="17" fillId="0" borderId="0" xfId="0" applyFont="1" applyAlignment="1">
      <alignment horizontal="center" vertical="center"/>
    </xf>
    <xf numFmtId="0" fontId="25" fillId="0" borderId="0" xfId="0" applyFont="1" applyAlignment="1">
      <alignment horizontal="center"/>
    </xf>
    <xf numFmtId="0" fontId="17" fillId="7" borderId="1" xfId="0" applyFont="1" applyFill="1" applyBorder="1" applyAlignment="1">
      <alignment horizontal="center" vertical="center"/>
    </xf>
    <xf numFmtId="0" fontId="14" fillId="7" borderId="1" xfId="0" applyFont="1" applyFill="1" applyBorder="1" applyAlignment="1">
      <alignment horizontal="center" vertical="center"/>
    </xf>
    <xf numFmtId="1" fontId="18" fillId="7" borderId="1" xfId="0" applyNumberFormat="1" applyFont="1" applyFill="1" applyBorder="1" applyAlignment="1">
      <alignment horizontal="center" vertical="center"/>
    </xf>
    <xf numFmtId="1" fontId="14" fillId="7" borderId="1" xfId="0" applyNumberFormat="1" applyFont="1" applyFill="1" applyBorder="1" applyAlignment="1">
      <alignment horizontal="center" vertical="center" wrapText="1"/>
    </xf>
    <xf numFmtId="0" fontId="12" fillId="0" borderId="0" xfId="0" applyFont="1" applyFill="1"/>
    <xf numFmtId="0" fontId="22" fillId="0" borderId="0" xfId="0" applyFont="1" applyFill="1"/>
    <xf numFmtId="1" fontId="20" fillId="0" borderId="1" xfId="0" applyNumberFormat="1" applyFont="1" applyFill="1" applyBorder="1" applyAlignment="1">
      <alignment vertical="center" wrapText="1"/>
    </xf>
    <xf numFmtId="1" fontId="20" fillId="0" borderId="1" xfId="2" applyNumberFormat="1" applyFont="1" applyFill="1" applyBorder="1" applyAlignment="1">
      <alignment horizontal="left" vertical="center" wrapText="1"/>
    </xf>
    <xf numFmtId="0" fontId="20" fillId="4" borderId="0" xfId="0" applyFont="1" applyFill="1"/>
    <xf numFmtId="0" fontId="22" fillId="0" borderId="0" xfId="0" applyFont="1" applyAlignment="1">
      <alignment vertical="top"/>
    </xf>
    <xf numFmtId="0" fontId="12" fillId="0" borderId="0" xfId="0" applyFont="1" applyAlignment="1">
      <alignment vertical="top"/>
    </xf>
    <xf numFmtId="0" fontId="14" fillId="0" borderId="0" xfId="0" applyFont="1" applyAlignment="1">
      <alignment horizontal="right"/>
    </xf>
    <xf numFmtId="0" fontId="18" fillId="0" borderId="0" xfId="0" applyFont="1"/>
    <xf numFmtId="0" fontId="14" fillId="0" borderId="0" xfId="0" applyFont="1"/>
    <xf numFmtId="0" fontId="26" fillId="0" borderId="0" xfId="0" applyFont="1" applyFill="1"/>
    <xf numFmtId="0" fontId="9" fillId="3" borderId="0" xfId="0" applyFont="1" applyFill="1" applyBorder="1" applyAlignment="1">
      <alignment horizontal="center" vertical="center"/>
    </xf>
    <xf numFmtId="0" fontId="12" fillId="0" borderId="0" xfId="0" applyFont="1" applyBorder="1"/>
    <xf numFmtId="0" fontId="12" fillId="0" borderId="0" xfId="0" applyFont="1" applyBorder="1" applyAlignment="1">
      <alignment horizontal="center"/>
    </xf>
    <xf numFmtId="49" fontId="28" fillId="7" borderId="1" xfId="0" applyNumberFormat="1" applyFont="1" applyFill="1" applyBorder="1" applyAlignment="1">
      <alignment horizontal="center" vertical="center" wrapText="1"/>
    </xf>
    <xf numFmtId="49" fontId="28" fillId="7" borderId="1" xfId="0" applyNumberFormat="1" applyFont="1" applyFill="1" applyBorder="1" applyAlignment="1">
      <alignment vertical="center" wrapText="1"/>
    </xf>
    <xf numFmtId="0" fontId="28" fillId="7" borderId="1" xfId="0" applyNumberFormat="1" applyFont="1" applyFill="1" applyBorder="1" applyAlignment="1">
      <alignment horizontal="center" vertical="center" wrapText="1"/>
    </xf>
    <xf numFmtId="0" fontId="12" fillId="2" borderId="4" xfId="0" applyFont="1" applyFill="1" applyBorder="1" applyAlignment="1">
      <alignment vertical="center" wrapText="1"/>
    </xf>
    <xf numFmtId="0" fontId="13" fillId="2" borderId="6" xfId="0" applyFont="1" applyFill="1" applyBorder="1" applyAlignment="1">
      <alignment vertical="center" wrapText="1"/>
    </xf>
    <xf numFmtId="49" fontId="27" fillId="0" borderId="1" xfId="0" applyNumberFormat="1" applyFont="1" applyBorder="1" applyAlignment="1">
      <alignment horizontal="center" vertical="center" wrapText="1"/>
    </xf>
    <xf numFmtId="0" fontId="12" fillId="0" borderId="6" xfId="0" applyFont="1" applyBorder="1" applyAlignment="1">
      <alignment horizontal="left" vertical="center" wrapText="1" indent="1"/>
    </xf>
    <xf numFmtId="0" fontId="27" fillId="0" borderId="1" xfId="0" applyFont="1" applyBorder="1" applyAlignment="1">
      <alignment horizontal="center" vertical="center" wrapText="1"/>
    </xf>
    <xf numFmtId="0" fontId="12" fillId="0" borderId="1" xfId="0" applyFont="1" applyBorder="1" applyAlignment="1">
      <alignment horizontal="left" vertical="center" wrapText="1" indent="1"/>
    </xf>
    <xf numFmtId="0" fontId="13" fillId="2" borderId="6" xfId="0" applyFont="1" applyFill="1" applyBorder="1" applyAlignment="1">
      <alignment vertical="top" wrapText="1"/>
    </xf>
    <xf numFmtId="49" fontId="27" fillId="3" borderId="1" xfId="0" applyNumberFormat="1" applyFont="1" applyFill="1" applyBorder="1" applyAlignment="1">
      <alignment horizontal="center" vertical="center" wrapText="1"/>
    </xf>
    <xf numFmtId="49" fontId="28" fillId="7" borderId="4" xfId="0" applyNumberFormat="1" applyFont="1" applyFill="1" applyBorder="1" applyAlignment="1">
      <alignment horizontal="center" vertical="center" wrapText="1"/>
    </xf>
    <xf numFmtId="49" fontId="27" fillId="0" borderId="1" xfId="0" applyNumberFormat="1" applyFont="1" applyBorder="1" applyAlignment="1">
      <alignment vertical="center" wrapText="1"/>
    </xf>
    <xf numFmtId="0" fontId="10" fillId="7" borderId="1" xfId="0" applyFont="1" applyFill="1" applyBorder="1"/>
    <xf numFmtId="1" fontId="10" fillId="7" borderId="1" xfId="0" applyNumberFormat="1" applyFont="1" applyFill="1" applyBorder="1" applyAlignment="1">
      <alignment horizontal="center"/>
    </xf>
    <xf numFmtId="0" fontId="12" fillId="0" borderId="0" xfId="0" applyFont="1" applyAlignment="1">
      <alignment horizontal="left" vertical="center"/>
    </xf>
    <xf numFmtId="0" fontId="10" fillId="0" borderId="0" xfId="0" applyFont="1" applyAlignment="1">
      <alignment horizontal="center" vertical="center"/>
    </xf>
    <xf numFmtId="0" fontId="18" fillId="3" borderId="2" xfId="0" applyFont="1" applyFill="1" applyBorder="1" applyAlignment="1">
      <alignment horizontal="center" vertical="center" wrapText="1"/>
    </xf>
    <xf numFmtId="0" fontId="15" fillId="2" borderId="1" xfId="0" applyFont="1" applyFill="1" applyBorder="1" applyAlignment="1">
      <alignment horizontal="center" vertical="center"/>
    </xf>
    <xf numFmtId="0" fontId="16" fillId="2" borderId="1" xfId="0" applyFont="1" applyFill="1" applyBorder="1" applyAlignment="1">
      <alignment horizontal="center" vertical="center"/>
    </xf>
    <xf numFmtId="164" fontId="15" fillId="2" borderId="1" xfId="0" applyNumberFormat="1" applyFont="1" applyFill="1" applyBorder="1" applyAlignment="1">
      <alignment horizontal="center" vertical="center" wrapText="1"/>
    </xf>
    <xf numFmtId="164" fontId="33" fillId="2" borderId="1" xfId="1" applyNumberFormat="1" applyFont="1" applyFill="1" applyBorder="1" applyAlignment="1">
      <alignment horizontal="center" vertical="center"/>
    </xf>
    <xf numFmtId="0" fontId="14" fillId="5" borderId="1" xfId="0" applyFont="1" applyFill="1" applyBorder="1" applyAlignment="1">
      <alignment vertical="center"/>
    </xf>
    <xf numFmtId="0" fontId="14" fillId="5" borderId="1" xfId="0" applyFont="1" applyFill="1" applyBorder="1" applyAlignment="1">
      <alignment vertical="center" wrapText="1"/>
    </xf>
    <xf numFmtId="164" fontId="14" fillId="5" borderId="1" xfId="0" applyNumberFormat="1" applyFont="1" applyFill="1" applyBorder="1" applyAlignment="1">
      <alignment horizontal="center" vertical="center" wrapText="1"/>
    </xf>
    <xf numFmtId="165" fontId="10" fillId="5" borderId="1" xfId="0" applyNumberFormat="1" applyFont="1" applyFill="1" applyBorder="1" applyAlignment="1">
      <alignment horizontal="center" vertical="center"/>
    </xf>
    <xf numFmtId="0" fontId="14" fillId="0" borderId="0" xfId="0" applyFont="1" applyAlignment="1">
      <alignment horizontal="left" vertical="center"/>
    </xf>
    <xf numFmtId="0" fontId="18" fillId="0" borderId="0" xfId="0" applyFont="1" applyAlignment="1">
      <alignment horizontal="left" vertical="center"/>
    </xf>
    <xf numFmtId="0" fontId="14" fillId="0" borderId="0" xfId="0" applyFont="1" applyAlignment="1">
      <alignment horizontal="center" vertical="center"/>
    </xf>
    <xf numFmtId="164" fontId="15" fillId="2" borderId="1" xfId="1" applyNumberFormat="1" applyFont="1" applyFill="1" applyBorder="1" applyAlignment="1">
      <alignment horizontal="center" vertical="center"/>
    </xf>
    <xf numFmtId="165" fontId="14" fillId="5" borderId="1" xfId="0" applyNumberFormat="1" applyFont="1" applyFill="1" applyBorder="1" applyAlignment="1">
      <alignment horizontal="center" vertical="center"/>
    </xf>
    <xf numFmtId="0" fontId="21" fillId="0" borderId="1" xfId="2" applyFont="1" applyBorder="1" applyAlignment="1">
      <alignment vertical="center" wrapText="1"/>
    </xf>
    <xf numFmtId="0" fontId="18" fillId="0" borderId="1" xfId="0" applyFont="1" applyFill="1" applyBorder="1"/>
    <xf numFmtId="0" fontId="18" fillId="0" borderId="1" xfId="0" applyFont="1" applyFill="1" applyBorder="1" applyAlignment="1">
      <alignment horizontal="left" vertical="center" wrapText="1"/>
    </xf>
    <xf numFmtId="1" fontId="18" fillId="0" borderId="1" xfId="0" applyNumberFormat="1" applyFont="1" applyFill="1" applyBorder="1" applyAlignment="1">
      <alignment horizontal="center" vertical="center" wrapText="1"/>
    </xf>
    <xf numFmtId="164" fontId="18" fillId="0" borderId="1" xfId="0" applyNumberFormat="1" applyFont="1" applyFill="1" applyBorder="1" applyAlignment="1">
      <alignment horizontal="center" vertical="center" wrapText="1"/>
    </xf>
    <xf numFmtId="1" fontId="18" fillId="0" borderId="1" xfId="0" applyNumberFormat="1" applyFont="1" applyFill="1" applyBorder="1" applyAlignment="1">
      <alignment horizontal="left" vertical="center" wrapText="1"/>
    </xf>
    <xf numFmtId="0" fontId="18" fillId="0" borderId="0" xfId="0" applyFont="1" applyFill="1" applyAlignment="1">
      <alignment wrapText="1"/>
    </xf>
    <xf numFmtId="0" fontId="18" fillId="3" borderId="1" xfId="0" applyFont="1" applyFill="1" applyBorder="1" applyAlignment="1">
      <alignment horizontal="center" vertical="center"/>
    </xf>
    <xf numFmtId="164" fontId="14" fillId="3" borderId="1" xfId="0" applyNumberFormat="1" applyFont="1" applyFill="1" applyBorder="1" applyAlignment="1">
      <alignment horizontal="center" vertical="center" wrapText="1"/>
    </xf>
    <xf numFmtId="164" fontId="18" fillId="3" borderId="1" xfId="0" applyNumberFormat="1" applyFont="1" applyFill="1" applyBorder="1" applyAlignment="1">
      <alignment horizontal="center" vertical="center" wrapText="1"/>
    </xf>
    <xf numFmtId="164" fontId="18" fillId="0" borderId="1" xfId="1" applyNumberFormat="1" applyFont="1" applyFill="1" applyBorder="1" applyAlignment="1">
      <alignment horizontal="center" vertical="center"/>
    </xf>
    <xf numFmtId="2" fontId="18" fillId="0" borderId="1" xfId="0" applyNumberFormat="1" applyFont="1" applyFill="1" applyBorder="1" applyAlignment="1">
      <alignment horizontal="center" vertical="center" wrapText="1"/>
    </xf>
    <xf numFmtId="2" fontId="18" fillId="0" borderId="1" xfId="0" applyNumberFormat="1" applyFont="1" applyFill="1" applyBorder="1" applyAlignment="1">
      <alignment horizontal="left" vertical="center" wrapText="1"/>
    </xf>
    <xf numFmtId="1" fontId="18" fillId="0" borderId="1" xfId="0" applyNumberFormat="1" applyFont="1" applyFill="1" applyBorder="1" applyAlignment="1">
      <alignment vertical="center" wrapText="1"/>
    </xf>
    <xf numFmtId="0" fontId="19" fillId="0" borderId="1" xfId="2" applyFont="1" applyFill="1" applyBorder="1" applyAlignment="1">
      <alignment horizontal="left" vertical="center" wrapText="1"/>
    </xf>
    <xf numFmtId="0" fontId="14" fillId="0" borderId="1" xfId="0" applyFont="1" applyFill="1" applyBorder="1" applyAlignment="1">
      <alignment horizontal="center" vertical="center"/>
    </xf>
    <xf numFmtId="2" fontId="18" fillId="0" borderId="1" xfId="0" applyNumberFormat="1" applyFont="1" applyFill="1" applyBorder="1" applyAlignment="1">
      <alignment horizontal="center" vertical="center"/>
    </xf>
    <xf numFmtId="0" fontId="19" fillId="0" borderId="1" xfId="2" applyFont="1" applyBorder="1" applyAlignment="1">
      <alignment vertical="center" wrapText="1"/>
    </xf>
    <xf numFmtId="1" fontId="14" fillId="7" borderId="1" xfId="0" applyNumberFormat="1" applyFont="1" applyFill="1" applyBorder="1" applyAlignment="1">
      <alignment horizontal="center" vertical="center"/>
    </xf>
    <xf numFmtId="1" fontId="14" fillId="7" borderId="1" xfId="0" applyNumberFormat="1" applyFont="1" applyFill="1" applyBorder="1" applyAlignment="1">
      <alignment horizontal="left" vertical="center" wrapText="1"/>
    </xf>
    <xf numFmtId="165" fontId="18" fillId="7" borderId="1" xfId="0" applyNumberFormat="1" applyFont="1" applyFill="1" applyBorder="1" applyAlignment="1">
      <alignment horizontal="left" vertical="center" wrapText="1"/>
    </xf>
    <xf numFmtId="0" fontId="18" fillId="7" borderId="1" xfId="0" applyFont="1" applyFill="1" applyBorder="1"/>
    <xf numFmtId="0" fontId="18" fillId="6" borderId="0" xfId="0" applyFont="1" applyFill="1"/>
    <xf numFmtId="164" fontId="18" fillId="7" borderId="1" xfId="0" applyNumberFormat="1" applyFont="1" applyFill="1" applyBorder="1" applyAlignment="1">
      <alignment horizontal="left" vertical="center" wrapText="1"/>
    </xf>
    <xf numFmtId="0" fontId="14" fillId="7" borderId="1" xfId="0" applyFont="1" applyFill="1" applyBorder="1" applyAlignment="1">
      <alignment horizontal="left" vertical="center"/>
    </xf>
    <xf numFmtId="164" fontId="18" fillId="5" borderId="1" xfId="0" applyNumberFormat="1" applyFont="1" applyFill="1" applyBorder="1" applyAlignment="1">
      <alignment horizontal="center" vertical="center" wrapText="1"/>
    </xf>
    <xf numFmtId="164" fontId="18" fillId="5" borderId="1" xfId="1" applyNumberFormat="1" applyFont="1" applyFill="1" applyBorder="1" applyAlignment="1">
      <alignment horizontal="center" vertical="center"/>
    </xf>
    <xf numFmtId="0" fontId="18" fillId="3" borderId="1" xfId="0" applyFont="1" applyFill="1" applyBorder="1" applyAlignment="1">
      <alignment vertical="center"/>
    </xf>
    <xf numFmtId="0" fontId="18" fillId="0" borderId="6" xfId="0" applyFont="1" applyFill="1" applyBorder="1" applyAlignment="1">
      <alignment vertical="center" wrapText="1"/>
    </xf>
    <xf numFmtId="1" fontId="18" fillId="0" borderId="1" xfId="2" applyNumberFormat="1" applyFont="1" applyFill="1" applyBorder="1" applyAlignment="1">
      <alignment horizontal="left" vertical="center" wrapText="1"/>
    </xf>
    <xf numFmtId="1" fontId="18" fillId="3" borderId="1" xfId="0" applyNumberFormat="1" applyFont="1" applyFill="1" applyBorder="1" applyAlignment="1">
      <alignment horizontal="left" vertical="center" wrapText="1"/>
    </xf>
    <xf numFmtId="1" fontId="18" fillId="3" borderId="1" xfId="0" applyNumberFormat="1" applyFont="1" applyFill="1" applyBorder="1" applyAlignment="1">
      <alignment horizontal="center" vertical="center"/>
    </xf>
    <xf numFmtId="0" fontId="18" fillId="3" borderId="1" xfId="0" applyFont="1" applyFill="1" applyBorder="1" applyAlignment="1">
      <alignment horizontal="left" vertical="center" wrapText="1"/>
    </xf>
    <xf numFmtId="0" fontId="14" fillId="3" borderId="1" xfId="0" applyFont="1" applyFill="1" applyBorder="1" applyAlignment="1">
      <alignment horizontal="center" vertical="center"/>
    </xf>
    <xf numFmtId="164" fontId="18" fillId="3" borderId="1" xfId="0" applyNumberFormat="1" applyFont="1" applyFill="1" applyBorder="1" applyAlignment="1">
      <alignment horizontal="center" vertical="center"/>
    </xf>
    <xf numFmtId="1" fontId="14" fillId="0" borderId="1" xfId="0" applyNumberFormat="1" applyFont="1" applyFill="1" applyBorder="1" applyAlignment="1">
      <alignment horizontal="left" vertical="center" wrapText="1"/>
    </xf>
    <xf numFmtId="0" fontId="18" fillId="0" borderId="0" xfId="0" applyFont="1" applyFill="1" applyAlignment="1">
      <alignment horizontal="left" vertical="center" wrapText="1"/>
    </xf>
    <xf numFmtId="0" fontId="18" fillId="3"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2" borderId="1" xfId="0" applyFont="1" applyFill="1" applyBorder="1" applyAlignment="1">
      <alignment horizontal="center" vertical="center"/>
    </xf>
    <xf numFmtId="0" fontId="21" fillId="3" borderId="1" xfId="2" applyFont="1" applyFill="1" applyBorder="1" applyAlignment="1">
      <alignment vertical="center" wrapText="1"/>
    </xf>
    <xf numFmtId="4" fontId="18" fillId="0" borderId="1" xfId="0" applyNumberFormat="1" applyFont="1" applyFill="1" applyBorder="1" applyAlignment="1">
      <alignment horizontal="center"/>
    </xf>
    <xf numFmtId="4" fontId="18" fillId="0" borderId="1" xfId="0" applyNumberFormat="1" applyFont="1" applyFill="1" applyBorder="1" applyAlignment="1">
      <alignment horizontal="center" vertical="center"/>
    </xf>
    <xf numFmtId="0" fontId="34" fillId="0" borderId="0" xfId="0" applyFont="1" applyAlignment="1">
      <alignment horizontal="center" vertical="center"/>
    </xf>
    <xf numFmtId="0" fontId="35" fillId="0" borderId="0" xfId="0" applyFont="1" applyAlignment="1">
      <alignment horizontal="center"/>
    </xf>
    <xf numFmtId="0" fontId="31" fillId="0" borderId="0" xfId="0" applyFont="1" applyAlignment="1">
      <alignment horizontal="center" vertical="center"/>
    </xf>
    <xf numFmtId="0" fontId="32" fillId="0" borderId="0" xfId="0" applyFont="1" applyAlignment="1">
      <alignment horizontal="center"/>
    </xf>
    <xf numFmtId="49" fontId="27" fillId="2" borderId="4" xfId="0" applyNumberFormat="1" applyFont="1" applyFill="1" applyBorder="1" applyAlignment="1">
      <alignment horizontal="center" vertical="center" wrapText="1"/>
    </xf>
    <xf numFmtId="49" fontId="27" fillId="2" borderId="6" xfId="0" applyNumberFormat="1" applyFont="1" applyFill="1" applyBorder="1" applyAlignment="1">
      <alignment horizontal="center" vertical="center" wrapText="1"/>
    </xf>
    <xf numFmtId="0" fontId="27" fillId="2" borderId="4" xfId="0" applyFont="1" applyFill="1" applyBorder="1" applyAlignment="1">
      <alignment horizontal="center" vertical="center" wrapText="1"/>
    </xf>
    <xf numFmtId="0" fontId="27" fillId="2" borderId="6" xfId="0" applyFont="1" applyFill="1" applyBorder="1" applyAlignment="1">
      <alignment horizontal="center" vertical="center" wrapText="1"/>
    </xf>
    <xf numFmtId="49" fontId="27" fillId="2" borderId="1" xfId="0" applyNumberFormat="1" applyFont="1" applyFill="1" applyBorder="1" applyAlignment="1">
      <alignment horizontal="center" vertical="center" wrapText="1"/>
    </xf>
    <xf numFmtId="0" fontId="27" fillId="2" borderId="1" xfId="0" applyFont="1" applyFill="1" applyBorder="1" applyAlignment="1">
      <alignment horizontal="center" vertical="center" wrapText="1"/>
    </xf>
    <xf numFmtId="0" fontId="9" fillId="3" borderId="0" xfId="0" applyFont="1" applyFill="1" applyBorder="1" applyAlignment="1">
      <alignment horizontal="center" vertical="center"/>
    </xf>
    <xf numFmtId="49" fontId="27"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49" fontId="27" fillId="2" borderId="3" xfId="0" applyNumberFormat="1" applyFont="1" applyFill="1" applyBorder="1" applyAlignment="1">
      <alignment horizontal="center" vertical="center" wrapText="1"/>
    </xf>
    <xf numFmtId="0" fontId="27" fillId="2" borderId="5" xfId="0" applyFont="1" applyFill="1" applyBorder="1" applyAlignment="1">
      <alignment horizontal="center" vertical="center" wrapText="1"/>
    </xf>
    <xf numFmtId="0" fontId="16" fillId="2" borderId="1" xfId="0" applyFont="1" applyFill="1" applyBorder="1" applyAlignment="1">
      <alignment horizontal="center" vertical="center"/>
    </xf>
    <xf numFmtId="0" fontId="12" fillId="0" borderId="7" xfId="0" applyFont="1" applyBorder="1" applyAlignment="1">
      <alignment horizontal="left" vertical="top" wrapText="1"/>
    </xf>
    <xf numFmtId="0" fontId="14" fillId="2"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2" borderId="1" xfId="0" applyFont="1" applyFill="1" applyBorder="1" applyAlignment="1">
      <alignment horizontal="center" vertical="center"/>
    </xf>
  </cellXfs>
  <cellStyles count="11">
    <cellStyle name="xl35" xfId="3"/>
    <cellStyle name="Гиперссылка" xfId="2" builtinId="8"/>
    <cellStyle name="Обычный" xfId="0" builtinId="0"/>
    <cellStyle name="Обычный 2" xfId="1"/>
    <cellStyle name="Обычный 2 2" xfId="4"/>
    <cellStyle name="Обычный 2 3" xfId="5"/>
    <cellStyle name="Обычный 3" xfId="6"/>
    <cellStyle name="Финансовый 2" xfId="7"/>
    <cellStyle name="Финансовый 3" xfId="8"/>
    <cellStyle name="Финансовый 3 2" xfId="9"/>
    <cellStyle name="Финансовый 4" xfId="1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80;&#1090;&#1086;&#1075;&#1080;%202015%20&#1075;&#1086;&#1076;/&#1056;&#1072;&#1079;&#1076;&#1077;&#1083;%204(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йтинг (Раздел 4)"/>
      <sheetName val="Оценка (Раздел 4)"/>
      <sheetName val="Методика (Раздел 4)"/>
      <sheetName val="Показатель 4.1"/>
      <sheetName val="Показатель 4.2"/>
      <sheetName val="Показатель 4.3"/>
      <sheetName val="Показатель 4.4"/>
      <sheetName val="Параметры"/>
    </sheetNames>
    <sheetDataSet>
      <sheetData sheetId="0"/>
      <sheetData sheetId="1"/>
      <sheetData sheetId="2">
        <row r="22">
          <cell r="B22" t="str">
            <v xml:space="preserve">Общественные советы при исполнительных органах государственной власти субъектов РФ в качестве субъектов общественного контроля предусмотрены Федеральным законом от 21 июля 2014 г. №212-ФЗ «Об основах общественного контроля в Российской Федерации». 
В целях оценки показателя оценивается публикация итоговых документов (протоколов), принятых по результатам заседаний общественного совета, на портале (сайте) субъекта РФ, предназначенном для публикации бюджетных данных. Достаточным для оценки показателя является проведение хотя бы одного заседания в течение квартала. Под итоговым документом (протоколом) понимается документ, подписанный председателем общественного совета или иным уполномоченным лицом. В составе итогового документа (протокола) в обязательном порядке должны быть указаны сведения о дате и месте проведения заседания, составе участников, обсуждаемых вопросах и принятых решениях. При наличии приложений к итоговому документу (протоколу) они также должны быть опубликованы. Рекомендуется публикация итогового документа (протокола) в графическом формате. 
Показатель оценивается при обязательном соблюдении следующих условий:
1) Открытость сведений о работе общественного совета, созданного при финансовом органе субъекта РФ. То есть, на портале (сайте), предназначенном для публикации бюджетных данных, должны быть опубликованы: 
   а) сведения о составе участников Общественного Совета, созданного при финансовом органе субъекта РФ; 
   б) регламент его работы; 
   в) годовой план его работы на 2015 год.
2) Соблюдение ограничений, установленных Федеральным законом от 21 июля 2014 г. №212-ФЗ «Об основах общественного контроля в Российской Федерации», в отношении лиц, входящих в состав общественного совета при исполнительных органах государственной власти. То есть, в состав общественного совета, созданного при финансовом органе субъекта РФ, не должны входить лица, замещающие государственные должности РФ и субъектов РФ, должности государственной службы РФ и субъектов РФ, и лица, замещающие муниципальные должности и должности муниципальной службы, а также другие лица, которые в соответствии с Федеральным законом от 4 апреля 2005 года N 32-ФЗ «Об Общественной палате Российской Федерации» не могут быть членами Общественной палаты РФ.
В случае несоблюдения указанных условий оценка показателя принимает значение 0 баллов. </v>
          </cell>
        </row>
      </sheetData>
      <sheetData sheetId="3">
        <row r="5">
          <cell r="C5" t="str">
            <v>Да, в опросе приняли участие более 400 человек</v>
          </cell>
        </row>
      </sheetData>
      <sheetData sheetId="4">
        <row r="5">
          <cell r="C5" t="str">
            <v>Предоставленной возможностью воспользовались не менее 30 человек</v>
          </cell>
        </row>
        <row r="6">
          <cell r="C6" t="str">
            <v>Предоставленной возможностью воспользовались не менее 10 человек</v>
          </cell>
        </row>
        <row r="7">
          <cell r="C7" t="str">
            <v>Такая возможность не предоставлена или ей воспользовалось менее 10 человек</v>
          </cell>
        </row>
      </sheetData>
      <sheetData sheetId="5">
        <row r="5">
          <cell r="C5" t="str">
            <v>Да, использовались</v>
          </cell>
        </row>
        <row r="6">
          <cell r="C6" t="str">
            <v>Нет, не использовались</v>
          </cell>
        </row>
      </sheetData>
      <sheetData sheetId="6">
        <row r="6">
          <cell r="C6" t="str">
            <v xml:space="preserve">Да, заседания проводились и опубликованы принятые итоговые документы (протоколы) </v>
          </cell>
        </row>
        <row r="7">
          <cell r="C7" t="str">
            <v>Нет, заседания не проводились или принятые итоговые документы (протоколы) не опубликованы, либо не соблюдены требования к открытости данных о работе общественного совета и (или) составу его участников</v>
          </cell>
        </row>
      </sheetData>
      <sheetData sheetId="7">
        <row r="4">
          <cell r="C4">
            <v>0.5</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voskresensk64.ru/meeting/mun-sobranie/documents/index.php" TargetMode="External"/><Relationship Id="rId13" Type="http://schemas.openxmlformats.org/officeDocument/2006/relationships/hyperlink" Target="https://krasnoarmeysk64.ru/krasnoarmeyskiy-rayon/byudzhet/resheniya-o-byudzhete-krasnoarmeyskogo-munitsipalnogo-rayona-s-dopolneniyami-i-izmeneniyami/" TargetMode="External"/><Relationship Id="rId18" Type="http://schemas.openxmlformats.org/officeDocument/2006/relationships/hyperlink" Target="https://&#1087;&#1080;&#1090;&#1077;&#1088;&#1082;&#1072;.&#1088;&#1092;/ekonomika-i-byudzhet/byudzhet-piterskogo-mr/resheniya-o-byudzhete/reshenie-o-byudzhete-na-2022-god-i-planovyy-period-2023-i-2024-godov/" TargetMode="External"/><Relationship Id="rId3" Type="http://schemas.openxmlformats.org/officeDocument/2006/relationships/hyperlink" Target="http://mihailovski.ru/byudzhet-mo-na-2022-2024-gody/resheniya-o-byudzhete-/" TargetMode="External"/><Relationship Id="rId7" Type="http://schemas.openxmlformats.org/officeDocument/2006/relationships/hyperlink" Target="http://volsk-ms.ru/resheniya-vms/resheniya/" TargetMode="External"/><Relationship Id="rId12" Type="http://schemas.openxmlformats.org/officeDocument/2006/relationships/hyperlink" Target="http://kalininsk.sarmo.ru/otkrytyybyudzhet/resheniya-o-byudzhete/resheniya-2022-god.php" TargetMode="External"/><Relationship Id="rId17" Type="http://schemas.openxmlformats.org/officeDocument/2006/relationships/hyperlink" Target="http://ozinki.sarmo.ru/byudzhet/byudzhet-munitsipalnogo-rayona.php?ELEMENT_ID=7219" TargetMode="External"/><Relationship Id="rId2" Type="http://schemas.openxmlformats.org/officeDocument/2006/relationships/hyperlink" Target="https://saratovmer.ru/budget/rubrics/1/1321.html" TargetMode="External"/><Relationship Id="rId16" Type="http://schemas.openxmlformats.org/officeDocument/2006/relationships/hyperlink" Target="http://novouzensk.ru/sobranie/sobr/akty/" TargetMode="External"/><Relationship Id="rId20" Type="http://schemas.openxmlformats.org/officeDocument/2006/relationships/printerSettings" Target="../printerSettings/printerSettings4.bin"/><Relationship Id="rId1" Type="http://schemas.openxmlformats.org/officeDocument/2006/relationships/hyperlink" Target="http://balkomfin.ru/" TargetMode="External"/><Relationship Id="rId6" Type="http://schemas.openxmlformats.org/officeDocument/2006/relationships/hyperlink" Target="https://admbk.ru/administration/finansovoe-upravlenie/byudzhet/2022-god/" TargetMode="External"/><Relationship Id="rId11" Type="http://schemas.openxmlformats.org/officeDocument/2006/relationships/hyperlink" Target="http://ekaterinovka.sarmo.ru/rayonnoe-sobranie/2022.php" TargetMode="External"/><Relationship Id="rId5" Type="http://schemas.openxmlformats.org/officeDocument/2006/relationships/hyperlink" Target="http://arkadak.sarmo.ru/byudzhet-munitsipalnogo-rayona/reshenie-o-byudzhete/byudzhet2022.php" TargetMode="External"/><Relationship Id="rId15" Type="http://schemas.openxmlformats.org/officeDocument/2006/relationships/hyperlink" Target="http://adm.lysyegory.ru/base/byudzhet-municipalnogo-raiona/reshenija-o-byudzhete-mr" TargetMode="External"/><Relationship Id="rId10" Type="http://schemas.openxmlformats.org/officeDocument/2006/relationships/hyperlink" Target="http://duhovnitskoe.sarmo.ru/predstavitelnyy-organ/npa/mpa-2022/" TargetMode="External"/><Relationship Id="rId19" Type="http://schemas.openxmlformats.org/officeDocument/2006/relationships/hyperlink" Target="https://www.engels-city.ru/resheniya-o-byudzhete" TargetMode="External"/><Relationship Id="rId4" Type="http://schemas.openxmlformats.org/officeDocument/2006/relationships/hyperlink" Target="http://zatoshihany.ru/budget/reshenie-o-byudzhete/2022/" TargetMode="External"/><Relationship Id="rId9" Type="http://schemas.openxmlformats.org/officeDocument/2006/relationships/hyperlink" Target="http://dergachi.sarmo.ru/sobranie-dergachevskogo-munitsipalnogo-rayona/resheniya-o-byudzhete-s-izmeneniyami/" TargetMode="External"/><Relationship Id="rId14" Type="http://schemas.openxmlformats.org/officeDocument/2006/relationships/hyperlink" Target="https://adminkmr.ru/byudzhet/byudzhet-munitsipalnogo-rayona/byudzhet-rayona-2022/"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volsk-ms.ru/2021-god/" TargetMode="External"/><Relationship Id="rId13" Type="http://schemas.openxmlformats.org/officeDocument/2006/relationships/hyperlink" Target="https://krasny-kut.ru/finansy/byudzhet-rayona/" TargetMode="External"/><Relationship Id="rId18" Type="http://schemas.openxmlformats.org/officeDocument/2006/relationships/hyperlink" Target="https://pugachev-adm.ru/aktualizirovannyiy-byudzhet-2/aktualizirovannyiy-byudzhet-2022/aktualizirovannyiy-byudzhet-na-23-09-2022" TargetMode="External"/><Relationship Id="rId3" Type="http://schemas.openxmlformats.org/officeDocument/2006/relationships/hyperlink" Target="http://mihailovski.ru/byudzhet-mo-na-2022-2024-gody/resheniya-o-byudzhete-/" TargetMode="External"/><Relationship Id="rId7" Type="http://schemas.openxmlformats.org/officeDocument/2006/relationships/hyperlink" Target="http://adm-baltay.ru/finansovoe-upravlenie/proekt-mestnogo-byudzheta-baltajskogo-municzipalnogo-rajona-na-2022-god-i-na-planovyj-period-2023-2024-godov/" TargetMode="External"/><Relationship Id="rId12" Type="http://schemas.openxmlformats.org/officeDocument/2006/relationships/hyperlink" Target="https://krasnoarmeysk64.ru/krasnoarmeyskiy-rayon/byudzhet/resheniya-o-byudzhete-krasnoarmeyskogo-munitsipalnogo-rayona-s-dopolneniyami-i-izmeneniyami/" TargetMode="External"/><Relationship Id="rId17" Type="http://schemas.openxmlformats.org/officeDocument/2006/relationships/hyperlink" Target="https://&#1087;&#1080;&#1090;&#1077;&#1088;&#1082;&#1072;.&#1088;&#1092;/ekonomika-i-byudzhet/byudzhet-piterskogo-mr/resheniya-o-byudzhete/reshenie-o-byudzhete-na-2022-god-i-planovyy-period-2023-i-2024-godov/" TargetMode="External"/><Relationship Id="rId2" Type="http://schemas.openxmlformats.org/officeDocument/2006/relationships/hyperlink" Target="https://saratovmer.ru/budget/rubrics/1/1321.html" TargetMode="External"/><Relationship Id="rId16" Type="http://schemas.openxmlformats.org/officeDocument/2006/relationships/hyperlink" Target="http://ozinki.sarmo.ru/byudzhet/byudzhet-munitsipalnogo-rayona.php?ELEMENT_ID=7219" TargetMode="External"/><Relationship Id="rId20" Type="http://schemas.openxmlformats.org/officeDocument/2006/relationships/printerSettings" Target="../printerSettings/printerSettings5.bin"/><Relationship Id="rId1" Type="http://schemas.openxmlformats.org/officeDocument/2006/relationships/hyperlink" Target="http://balkomfin.ru/" TargetMode="External"/><Relationship Id="rId6" Type="http://schemas.openxmlformats.org/officeDocument/2006/relationships/hyperlink" Target="http://baladmin.ru/byudzhet-na-2022-god-i-planovyy-period-2023-i-2024-godov.php?clear_cache=Y" TargetMode="External"/><Relationship Id="rId11" Type="http://schemas.openxmlformats.org/officeDocument/2006/relationships/hyperlink" Target="http://kalininsk.sarmo.ru/otkrytyybyudzhet/resheniya-o-byudzhete/resheniya-2022-god.php" TargetMode="External"/><Relationship Id="rId5" Type="http://schemas.openxmlformats.org/officeDocument/2006/relationships/hyperlink" Target="http://arkadak.sarmo.ru/byudzhet-munitsipalnogo-rayona/reshenie-o-byudzhete/byudzhet2022.php" TargetMode="External"/><Relationship Id="rId15" Type="http://schemas.openxmlformats.org/officeDocument/2006/relationships/hyperlink" Target="http://adm.lysyegory.ru/base/byudzhet-municipalnogo-raiona/actual-versia-budjeta" TargetMode="External"/><Relationship Id="rId10" Type="http://schemas.openxmlformats.org/officeDocument/2006/relationships/hyperlink" Target="http://duhovnitskoe.sarmo.ru/predstavitelnyy-organ/npa/mpa-2022/?ELEMENT_ID=10874" TargetMode="External"/><Relationship Id="rId19" Type="http://schemas.openxmlformats.org/officeDocument/2006/relationships/hyperlink" Target="http://turki.sarmo.ru/otkrytyy-byudzhet/resheniya-o-byudzhete/" TargetMode="External"/><Relationship Id="rId4" Type="http://schemas.openxmlformats.org/officeDocument/2006/relationships/hyperlink" Target="http://zatoshihany.ru/budget/reshenie-o-byudzhete/2022/" TargetMode="External"/><Relationship Id="rId9" Type="http://schemas.openxmlformats.org/officeDocument/2006/relationships/hyperlink" Target="http://dergachi.sarmo.ru/sobranie-dergachevskogo-munitsipalnogo-rayona/resheniya-o-byudzhete-s-izmeneniyami/" TargetMode="External"/><Relationship Id="rId14" Type="http://schemas.openxmlformats.org/officeDocument/2006/relationships/hyperlink" Target="https://adminkmr.ru/byudzhet/byudzhet-munitsipalnogo-rayona/byudzhet-rayona-2022/"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dergachi.sarmo.ru/finansy/otchety/" TargetMode="External"/><Relationship Id="rId13" Type="http://schemas.openxmlformats.org/officeDocument/2006/relationships/hyperlink" Target="http://novouzensk.ru/budget%20for%20people/2022-224/ispolnenie-byudzheta/index.php" TargetMode="External"/><Relationship Id="rId3" Type="http://schemas.openxmlformats.org/officeDocument/2006/relationships/hyperlink" Target="http://algay.sarmo.ru/byudzhet-ekonomika-finansy/ispolnenie-byudzheta.php" TargetMode="External"/><Relationship Id="rId7" Type="http://schemas.openxmlformats.org/officeDocument/2006/relationships/hyperlink" Target="http://voskresensk64.ru/administration/statistics/ispolnenie-byudzheta/informatsiya-ob-ispolnenii-byudzheta-pokvartalnaya/" TargetMode="External"/><Relationship Id="rId12" Type="http://schemas.openxmlformats.org/officeDocument/2006/relationships/hyperlink" Target="https://adminkmr.ru/byudzhet/ispolnenie-byudzheta/ispolnenie-byudzheta-za-2022-god/" TargetMode="External"/><Relationship Id="rId2" Type="http://schemas.openxmlformats.org/officeDocument/2006/relationships/hyperlink" Target="https://saratovmer.ru/budget/rubrics/2/1325.html" TargetMode="External"/><Relationship Id="rId16" Type="http://schemas.openxmlformats.org/officeDocument/2006/relationships/printerSettings" Target="../printerSettings/printerSettings6.bin"/><Relationship Id="rId1" Type="http://schemas.openxmlformats.org/officeDocument/2006/relationships/hyperlink" Target="http://adm.lysyegory.ru/base/byudzhet-municipalnogo-raiona/ispolnenie-byudzheta-mr-i-finansovyi-kontrol" TargetMode="External"/><Relationship Id="rId6" Type="http://schemas.openxmlformats.org/officeDocument/2006/relationships/hyperlink" Target="http://adm-baltay.ru/finansovoe-upravlenie/rasporyazheniya-ob-utverzhdenii-otchetov-ob-ispolnenii-mestnogo-byudzheta/" TargetMode="External"/><Relationship Id="rId11" Type="http://schemas.openxmlformats.org/officeDocument/2006/relationships/hyperlink" Target="http://kalininsk.sarmo.ru/otkrytyybyudzhet/promezhutochnaya-otchetnost-ob-ispolneniibyudzheta-i-analiticheskie-dannye/2022/index.php" TargetMode="External"/><Relationship Id="rId5" Type="http://schemas.openxmlformats.org/officeDocument/2006/relationships/hyperlink" Target="http://baladmin.ru/administration/divisions-structure/finance/ezhekvartalnye-svedeniya-ob-utverzhdenii-otcheta-ob-ispolnenii-byudzheta.php" TargetMode="External"/><Relationship Id="rId15" Type="http://schemas.openxmlformats.org/officeDocument/2006/relationships/hyperlink" Target="https://petrovsk64.ru/sub-org/fin-upr/otkrytyy-byudzhet/otchetnost/" TargetMode="External"/><Relationship Id="rId10" Type="http://schemas.openxmlformats.org/officeDocument/2006/relationships/hyperlink" Target="http://ekaterinovka.sarmo.ru/finansovoe-upravlenie/byudzhet/" TargetMode="External"/><Relationship Id="rId4" Type="http://schemas.openxmlformats.org/officeDocument/2006/relationships/hyperlink" Target="https://admbk.ru/administration/finansovoe-upravlenie/byudzhet/ispolnenie-byudzheta/" TargetMode="External"/><Relationship Id="rId9" Type="http://schemas.openxmlformats.org/officeDocument/2006/relationships/hyperlink" Target="http://duhovnitskoe.sarmo.ru/ispolnenie-byudzheta/byudzhet-2022/otchet-ob-ispolnenii-byudzheta-/" TargetMode="External"/><Relationship Id="rId14" Type="http://schemas.openxmlformats.org/officeDocument/2006/relationships/hyperlink" Target="http://ozinki.sarmo.ru/byudzhet/ispolnenie-byudzheta.php?ELEMENT_ID=7394"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novouzensk.ru/budget%20for%20people/2022-224/ispolnenie-byudzheta/index.php" TargetMode="External"/><Relationship Id="rId13" Type="http://schemas.openxmlformats.org/officeDocument/2006/relationships/printerSettings" Target="../printerSettings/printerSettings7.bin"/><Relationship Id="rId3" Type="http://schemas.openxmlformats.org/officeDocument/2006/relationships/hyperlink" Target="https://admbk.ru/administration/finansovoe-upravlenie/byudzhet/ispolnenie-byudzheta/" TargetMode="External"/><Relationship Id="rId7" Type="http://schemas.openxmlformats.org/officeDocument/2006/relationships/hyperlink" Target="http://www.nbfin.ru/byudzhet_dlya_grazhdan/na_tekuwij_god/ezhekvartal_nye_svedeniya_ob_ispolnenii_byudzheta/2022_god/" TargetMode="External"/><Relationship Id="rId12" Type="http://schemas.openxmlformats.org/officeDocument/2006/relationships/hyperlink" Target="https://www.engels-city.ru/mestnyj-byudzhet" TargetMode="External"/><Relationship Id="rId2" Type="http://schemas.openxmlformats.org/officeDocument/2006/relationships/hyperlink" Target="http://arkadak.sarmo.ru/byudzhet-munitsipalnogo-rayona/ispolnenie-raskhodnoy-chasti-byudzheta.php" TargetMode="External"/><Relationship Id="rId1" Type="http://schemas.openxmlformats.org/officeDocument/2006/relationships/hyperlink" Target="https://saratovmer.ru/budget/rubrics/2/1325.html" TargetMode="External"/><Relationship Id="rId6" Type="http://schemas.openxmlformats.org/officeDocument/2006/relationships/hyperlink" Target="https://adminkmr.ru/byudzhet/ispolnenie-byudzheta/ispolnenie-byudzheta-za-2022-god/" TargetMode="External"/><Relationship Id="rId11" Type="http://schemas.openxmlformats.org/officeDocument/2006/relationships/hyperlink" Target="https://pugachev-adm.ru/byudzhet-rayona-2/reyting-otkryitosti-byudzheta/svedeniya-ob-ispolnenii-byudzheta-2022" TargetMode="External"/><Relationship Id="rId5" Type="http://schemas.openxmlformats.org/officeDocument/2006/relationships/hyperlink" Target="http://duhovnitskoe.sarmo.ru/ispolnenie-byudzheta/byudzhet-2022/ezhekvartalnye-svedeniya/" TargetMode="External"/><Relationship Id="rId10" Type="http://schemas.openxmlformats.org/officeDocument/2006/relationships/hyperlink" Target="https://&#1087;&#1080;&#1090;&#1077;&#1088;&#1082;&#1072;.&#1088;&#1092;/ekonomika-i-byudzhet/byudzhet-piterskogo-mr/ezhekvartalnye-svedeniya-ob-ispolnenii-byudzheta/ezhekvartalnye-svedeniya-ob-ispolnenii-byudzheta-za-2022-god/" TargetMode="External"/><Relationship Id="rId4" Type="http://schemas.openxmlformats.org/officeDocument/2006/relationships/hyperlink" Target="http://dergachi.sarmo.ru/finansy/otchety/" TargetMode="External"/><Relationship Id="rId9" Type="http://schemas.openxmlformats.org/officeDocument/2006/relationships/hyperlink" Target="https://petrovsk64.ru/sub-org/fin-upr/otkrytyy-byudzhet/otchetnost/"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adminkmr.ru/byudzhet/ispolnenie-byudzheta/ispolnenie-byudzheta-za-2022-god/" TargetMode="External"/><Relationship Id="rId13" Type="http://schemas.openxmlformats.org/officeDocument/2006/relationships/printerSettings" Target="../printerSettings/printerSettings8.bin"/><Relationship Id="rId3" Type="http://schemas.openxmlformats.org/officeDocument/2006/relationships/hyperlink" Target="http://algay.sarmo.ru/byudzhet-ekonomika-finansy/munitsipalnyy-dolg.php" TargetMode="External"/><Relationship Id="rId7" Type="http://schemas.openxmlformats.org/officeDocument/2006/relationships/hyperlink" Target="http://kalininsk.sarmo.ru/otkrytyybyudzhet/promezhutochnaya-otchetnost-ob-ispolneniibyudzheta-i-analiticheskie-dannye/ezhekvartalnye-svedeniya-ob-obeme-munitsipalnogo-dolga/ezhekvartalnye-svedeniya-ob-obeme-munitsipalnogo-dolga-2022.php" TargetMode="External"/><Relationship Id="rId12" Type="http://schemas.openxmlformats.org/officeDocument/2006/relationships/hyperlink" Target="https://pugachev-adm.ru/byudzhet-rayona-2/obem-munitsipalnogo-dolga/obem-munitsipalnogo-dolga-2022" TargetMode="External"/><Relationship Id="rId2" Type="http://schemas.openxmlformats.org/officeDocument/2006/relationships/hyperlink" Target="https://saratovmer.ru/budget/rubrics/2/1325.html" TargetMode="External"/><Relationship Id="rId1" Type="http://schemas.openxmlformats.org/officeDocument/2006/relationships/hyperlink" Target="http://adm.lysyegory.ru/base/byudzhet-municipalnogo-raiona/ispolnenie-byudzheta-mr-i-finansovyi-kontrol" TargetMode="External"/><Relationship Id="rId6" Type="http://schemas.openxmlformats.org/officeDocument/2006/relationships/hyperlink" Target="http://dergachi.sarmo.ru/finansy/munitsipalnyy-dolg/" TargetMode="External"/><Relationship Id="rId11" Type="http://schemas.openxmlformats.org/officeDocument/2006/relationships/hyperlink" Target="https://&#1087;&#1080;&#1090;&#1077;&#1088;&#1082;&#1072;.&#1088;&#1092;/ekonomika-i-byudzhet/byudzhet-piterskogo-mr/ezhekvartalnye-svedeniya-ob-obeme-munitsipalnogo-dolga/ezhekvartalnye-svedeniya-ob-obeme-munitsipalnogo-dolga-za-2022-god/" TargetMode="External"/><Relationship Id="rId5" Type="http://schemas.openxmlformats.org/officeDocument/2006/relationships/hyperlink" Target="http://&#1074;&#1086;&#1083;&#1100;&#1089;&#1082;.&#1088;&#1092;/?page_id=44097" TargetMode="External"/><Relationship Id="rId10" Type="http://schemas.openxmlformats.org/officeDocument/2006/relationships/hyperlink" Target="https://petrovsk64.ru/sub-org/fin-upr/otkrytyy-byudzhet/otchetnost/" TargetMode="External"/><Relationship Id="rId4" Type="http://schemas.openxmlformats.org/officeDocument/2006/relationships/hyperlink" Target="http://adm-baltay.ru/finansovoe-upravlenie/dinamika-munitsipalnogo-dolga/" TargetMode="External"/><Relationship Id="rId9" Type="http://schemas.openxmlformats.org/officeDocument/2006/relationships/hyperlink" Target="http://novouzensk.ru/budget%20for%20people/2022-224/ispolnenie-byudzheta/index.php"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krasny-kut.ru/munitsipalnoe-sobranie/kontrolno-schetnaya-komissiya/" TargetMode="External"/><Relationship Id="rId13" Type="http://schemas.openxmlformats.org/officeDocument/2006/relationships/hyperlink" Target="https://petrovsk64.ru/sub-org/fin-upr/dokumenty/informaciya-ksk/" TargetMode="External"/><Relationship Id="rId3" Type="http://schemas.openxmlformats.org/officeDocument/2006/relationships/hyperlink" Target="http://volsk-ms.ru/otchetyi/otchetyi-kontrolno-schetnoy-komissii-v/" TargetMode="External"/><Relationship Id="rId7" Type="http://schemas.openxmlformats.org/officeDocument/2006/relationships/hyperlink" Target="http://kalininsk.sarmo.ru/otkrytyybyudzhet/kontrolno-schetnyy-organ-kalininskogo-munitsipalnogo-rayona/informatsiya-o-provedennykh-kontrolnykh-meropriyatiyakh/informatsiya-o-provedyennykh-kontrolnykh-meropriyatiyakh-2022.php" TargetMode="External"/><Relationship Id="rId12" Type="http://schemas.openxmlformats.org/officeDocument/2006/relationships/hyperlink" Target="http://ozinki.sarmo.ru/kontrolno-schetnaya-komissiya/" TargetMode="External"/><Relationship Id="rId17" Type="http://schemas.openxmlformats.org/officeDocument/2006/relationships/printerSettings" Target="../printerSettings/printerSettings9.bin"/><Relationship Id="rId2" Type="http://schemas.openxmlformats.org/officeDocument/2006/relationships/hyperlink" Target="http://zatoshihany.ru/sobranie/kontrolnaya/" TargetMode="External"/><Relationship Id="rId16" Type="http://schemas.openxmlformats.org/officeDocument/2006/relationships/hyperlink" Target="https://sam64.ru/munitsipalnoe-sobranie/kontrolno-schetnaya-komissiya-samoylovskogo-munitsipalnogo-rayona/otchety-ksk-o-provedennykh-proverkakh/" TargetMode="External"/><Relationship Id="rId1" Type="http://schemas.openxmlformats.org/officeDocument/2006/relationships/hyperlink" Target="https://www.kspsaratov.ru/?cat=5" TargetMode="External"/><Relationship Id="rId6" Type="http://schemas.openxmlformats.org/officeDocument/2006/relationships/hyperlink" Target="http://ekaterinovka.sarmo.ru/kontrolno-schetnaya-komissiya/" TargetMode="External"/><Relationship Id="rId11" Type="http://schemas.openxmlformats.org/officeDocument/2006/relationships/hyperlink" Target="http://novouzensk.ru/the-control-and-audit-commission/" TargetMode="External"/><Relationship Id="rId5" Type="http://schemas.openxmlformats.org/officeDocument/2006/relationships/hyperlink" Target="http://duhovnitskoe.sarmo.ru/kontrolno-revizionnaya-komissiya/akty-proverok/" TargetMode="External"/><Relationship Id="rId15" Type="http://schemas.openxmlformats.org/officeDocument/2006/relationships/hyperlink" Target="http://pugachev-adm.ru/kontrolnyie-meropriyatiya-2" TargetMode="External"/><Relationship Id="rId10" Type="http://schemas.openxmlformats.org/officeDocument/2006/relationships/hyperlink" Target="http://adm.lysyegory.ru/base/predstavitelnyi-organ-municipalnogo-raiona/kontrolno-schetnaja-komissija/dejatelnost/otchety" TargetMode="External"/><Relationship Id="rId4" Type="http://schemas.openxmlformats.org/officeDocument/2006/relationships/hyperlink" Target="http://dergachi.sarmo.ru/kontrolno-schetnyy-organ-dergachevskogo-munitsipalnogo-rayona/" TargetMode="External"/><Relationship Id="rId9" Type="http://schemas.openxmlformats.org/officeDocument/2006/relationships/hyperlink" Target="https://adminkmr.ru/sobranie-deputatov/munitsipalnoe-sobranie-munitsipalnogo-rayona/kontrolno-schetnaya-komissiya/" TargetMode="External"/><Relationship Id="rId14" Type="http://schemas.openxmlformats.org/officeDocument/2006/relationships/hyperlink" Target="http://&#1087;&#1080;&#1090;&#1077;&#1088;&#1082;&#1072;.&#1088;&#1092;/sobranie-rayona/kontrolno-schetnaya-komissiya/deyatelnost-ksk/rezultat-kontrolnykh-meropriyatiy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8"/>
  <sheetViews>
    <sheetView tabSelected="1" view="pageBreakPreview" zoomScale="85" zoomScaleNormal="100" zoomScaleSheetLayoutView="85" zoomScalePageLayoutView="70" workbookViewId="0">
      <selection activeCell="H7" sqref="H7"/>
    </sheetView>
  </sheetViews>
  <sheetFormatPr defaultRowHeight="12.75" x14ac:dyDescent="0.2"/>
  <cols>
    <col min="1" max="1" width="29" style="62" customWidth="1"/>
    <col min="2" max="2" width="12.7109375" style="62" customWidth="1"/>
    <col min="3" max="3" width="16.5703125" style="62" customWidth="1"/>
    <col min="4" max="4" width="16.42578125" style="62" customWidth="1"/>
    <col min="5" max="5" width="17" style="62" customWidth="1"/>
    <col min="6" max="16384" width="9.140625" style="5"/>
  </cols>
  <sheetData>
    <row r="1" spans="1:6" ht="33" customHeight="1" x14ac:dyDescent="0.25">
      <c r="A1" s="143" t="s">
        <v>0</v>
      </c>
      <c r="B1" s="143"/>
      <c r="C1" s="143"/>
      <c r="D1" s="144"/>
      <c r="E1" s="144"/>
    </row>
    <row r="2" spans="1:6" ht="18.75" customHeight="1" x14ac:dyDescent="0.2">
      <c r="A2" s="95" t="s">
        <v>1</v>
      </c>
      <c r="B2" s="96" t="s">
        <v>251</v>
      </c>
      <c r="C2" s="94"/>
      <c r="D2" s="95"/>
      <c r="E2" s="95"/>
    </row>
    <row r="3" spans="1:6" ht="48" customHeight="1" x14ac:dyDescent="0.2">
      <c r="A3" s="137" t="s">
        <v>9</v>
      </c>
      <c r="B3" s="137" t="s">
        <v>2</v>
      </c>
      <c r="C3" s="137" t="s">
        <v>3</v>
      </c>
      <c r="D3" s="137" t="s">
        <v>4</v>
      </c>
      <c r="E3" s="137" t="s">
        <v>5</v>
      </c>
      <c r="F3" s="85"/>
    </row>
    <row r="4" spans="1:6" ht="15.95" customHeight="1" x14ac:dyDescent="0.2">
      <c r="A4" s="139" t="s">
        <v>6</v>
      </c>
      <c r="B4" s="138" t="s">
        <v>7</v>
      </c>
      <c r="C4" s="138" t="s">
        <v>7</v>
      </c>
      <c r="D4" s="139" t="s">
        <v>7</v>
      </c>
      <c r="E4" s="139" t="s">
        <v>7</v>
      </c>
    </row>
    <row r="5" spans="1:6" ht="15.95" customHeight="1" x14ac:dyDescent="0.2">
      <c r="A5" s="139" t="s">
        <v>8</v>
      </c>
      <c r="B5" s="88">
        <f>SUM(C5:E5)</f>
        <v>30</v>
      </c>
      <c r="C5" s="97">
        <v>10</v>
      </c>
      <c r="D5" s="97">
        <v>10</v>
      </c>
      <c r="E5" s="97">
        <v>10</v>
      </c>
    </row>
    <row r="6" spans="1:6" s="19" customFormat="1" ht="15.95" customHeight="1" x14ac:dyDescent="0.2">
      <c r="A6" s="90" t="s">
        <v>10</v>
      </c>
      <c r="B6" s="92"/>
      <c r="C6" s="91"/>
      <c r="D6" s="98"/>
      <c r="E6" s="98"/>
    </row>
    <row r="7" spans="1:6" ht="17.25" customHeight="1" x14ac:dyDescent="0.2">
      <c r="A7" s="34" t="s">
        <v>12</v>
      </c>
      <c r="B7" s="107">
        <f>SUM(C7:E7)</f>
        <v>28</v>
      </c>
      <c r="C7" s="108">
        <f>'Оценка (Этап III)'!B7</f>
        <v>8</v>
      </c>
      <c r="D7" s="108">
        <v>10</v>
      </c>
      <c r="E7" s="108">
        <v>10</v>
      </c>
    </row>
    <row r="8" spans="1:6" ht="15.95" customHeight="1" x14ac:dyDescent="0.2">
      <c r="A8" s="34" t="s">
        <v>411</v>
      </c>
      <c r="B8" s="107">
        <f>SUM(C8:E8)</f>
        <v>29</v>
      </c>
      <c r="C8" s="108">
        <f>'Оценка (Этап III)'!B8</f>
        <v>10</v>
      </c>
      <c r="D8" s="108">
        <v>10</v>
      </c>
      <c r="E8" s="108">
        <v>9</v>
      </c>
    </row>
    <row r="9" spans="1:6" ht="15.95" customHeight="1" x14ac:dyDescent="0.2">
      <c r="A9" s="34" t="s">
        <v>13</v>
      </c>
      <c r="B9" s="107">
        <f>SUM(C9:E9)</f>
        <v>26</v>
      </c>
      <c r="C9" s="108">
        <f>'Оценка (Этап III)'!B9</f>
        <v>9</v>
      </c>
      <c r="D9" s="108">
        <v>10</v>
      </c>
      <c r="E9" s="108">
        <v>7</v>
      </c>
    </row>
    <row r="10" spans="1:6" ht="15.95" customHeight="1" x14ac:dyDescent="0.2">
      <c r="A10" s="34" t="s">
        <v>227</v>
      </c>
      <c r="B10" s="107">
        <f>SUM(C10:E10)</f>
        <v>17</v>
      </c>
      <c r="C10" s="108">
        <f>'Оценка (Этап III)'!B10</f>
        <v>3</v>
      </c>
      <c r="D10" s="108">
        <v>5</v>
      </c>
      <c r="E10" s="108">
        <v>9</v>
      </c>
    </row>
    <row r="11" spans="1:6" s="19" customFormat="1" ht="15.95" customHeight="1" x14ac:dyDescent="0.2">
      <c r="A11" s="90" t="s">
        <v>11</v>
      </c>
      <c r="B11" s="92"/>
      <c r="C11" s="125"/>
      <c r="D11" s="125"/>
      <c r="E11" s="125"/>
    </row>
    <row r="12" spans="1:6" ht="15.95" customHeight="1" x14ac:dyDescent="0.2">
      <c r="A12" s="126" t="str">
        <f>'Оценка (Этап III)'!A12</f>
        <v xml:space="preserve">Александрово-Гайский </v>
      </c>
      <c r="B12" s="107">
        <f>SUM(C12:E12)</f>
        <v>8.5</v>
      </c>
      <c r="C12" s="108">
        <f>'Оценка (Этап III)'!B12</f>
        <v>2.5</v>
      </c>
      <c r="D12" s="108">
        <v>0</v>
      </c>
      <c r="E12" s="108">
        <v>6</v>
      </c>
    </row>
    <row r="13" spans="1:6" ht="15.95" customHeight="1" x14ac:dyDescent="0.2">
      <c r="A13" s="126" t="str">
        <f>'Оценка (Этап III)'!A13</f>
        <v>Аркадакский</v>
      </c>
      <c r="B13" s="107">
        <f t="shared" ref="B13:B48" si="0">SUM(C13:E13)</f>
        <v>21</v>
      </c>
      <c r="C13" s="108">
        <f>'Оценка (Этап III)'!B13</f>
        <v>6</v>
      </c>
      <c r="D13" s="108">
        <v>8</v>
      </c>
      <c r="E13" s="108">
        <v>7</v>
      </c>
    </row>
    <row r="14" spans="1:6" ht="15.95" customHeight="1" x14ac:dyDescent="0.2">
      <c r="A14" s="126" t="str">
        <f>'Оценка (Этап III)'!A14</f>
        <v>Аткарский</v>
      </c>
      <c r="B14" s="107">
        <f t="shared" si="0"/>
        <v>26</v>
      </c>
      <c r="C14" s="108">
        <f>'Оценка (Этап III)'!B14</f>
        <v>9</v>
      </c>
      <c r="D14" s="108">
        <v>10</v>
      </c>
      <c r="E14" s="108">
        <v>7</v>
      </c>
    </row>
    <row r="15" spans="1:6" ht="15.95" customHeight="1" x14ac:dyDescent="0.2">
      <c r="A15" s="126" t="str">
        <f>'Оценка (Этап III)'!A15</f>
        <v>Базарно-Карабулакский</v>
      </c>
      <c r="B15" s="107">
        <f t="shared" si="0"/>
        <v>27.5</v>
      </c>
      <c r="C15" s="108">
        <f>'Оценка (Этап III)'!B15</f>
        <v>7.5</v>
      </c>
      <c r="D15" s="108">
        <v>10</v>
      </c>
      <c r="E15" s="108">
        <v>10</v>
      </c>
    </row>
    <row r="16" spans="1:6" ht="15.95" customHeight="1" x14ac:dyDescent="0.2">
      <c r="A16" s="126" t="str">
        <f>'Оценка (Этап III)'!A16</f>
        <v>Балаковский</v>
      </c>
      <c r="B16" s="107">
        <f t="shared" si="0"/>
        <v>30</v>
      </c>
      <c r="C16" s="108">
        <f>'Оценка (Этап III)'!B16</f>
        <v>10</v>
      </c>
      <c r="D16" s="108">
        <v>10</v>
      </c>
      <c r="E16" s="108">
        <v>10</v>
      </c>
    </row>
    <row r="17" spans="1:5" ht="15.95" customHeight="1" x14ac:dyDescent="0.2">
      <c r="A17" s="126" t="str">
        <f>'Оценка (Этап III)'!A17</f>
        <v>Балашовский</v>
      </c>
      <c r="B17" s="107">
        <f t="shared" si="0"/>
        <v>29</v>
      </c>
      <c r="C17" s="108">
        <f>'Оценка (Этап III)'!B17</f>
        <v>10</v>
      </c>
      <c r="D17" s="108">
        <v>9</v>
      </c>
      <c r="E17" s="108">
        <v>10</v>
      </c>
    </row>
    <row r="18" spans="1:5" ht="15.95" customHeight="1" x14ac:dyDescent="0.2">
      <c r="A18" s="126" t="str">
        <f>'Оценка (Этап III)'!A18</f>
        <v>Балтайский</v>
      </c>
      <c r="B18" s="107">
        <f t="shared" si="0"/>
        <v>10.5</v>
      </c>
      <c r="C18" s="108">
        <f>'Оценка (Этап III)'!B18</f>
        <v>0.5</v>
      </c>
      <c r="D18" s="108">
        <v>1</v>
      </c>
      <c r="E18" s="108">
        <v>9</v>
      </c>
    </row>
    <row r="19" spans="1:5" ht="15.95" customHeight="1" x14ac:dyDescent="0.2">
      <c r="A19" s="126" t="str">
        <f>'Оценка (Этап III)'!A19</f>
        <v>Вольский</v>
      </c>
      <c r="B19" s="107">
        <f t="shared" si="0"/>
        <v>9</v>
      </c>
      <c r="C19" s="108">
        <f>'Оценка (Этап III)'!B19</f>
        <v>2</v>
      </c>
      <c r="D19" s="108">
        <v>2</v>
      </c>
      <c r="E19" s="108">
        <v>5</v>
      </c>
    </row>
    <row r="20" spans="1:5" ht="15.95" customHeight="1" x14ac:dyDescent="0.2">
      <c r="A20" s="126" t="str">
        <f>'Оценка (Этап III)'!A20</f>
        <v>Воскресенский</v>
      </c>
      <c r="B20" s="107">
        <f t="shared" si="0"/>
        <v>10.5</v>
      </c>
      <c r="C20" s="108">
        <f>'Оценка (Этап III)'!B20</f>
        <v>4.5</v>
      </c>
      <c r="D20" s="108">
        <v>2</v>
      </c>
      <c r="E20" s="108">
        <v>4</v>
      </c>
    </row>
    <row r="21" spans="1:5" ht="15.95" customHeight="1" x14ac:dyDescent="0.2">
      <c r="A21" s="126" t="str">
        <f>'Оценка (Этап III)'!A21</f>
        <v>Дергачевский</v>
      </c>
      <c r="B21" s="107">
        <f t="shared" si="0"/>
        <v>16</v>
      </c>
      <c r="C21" s="108">
        <f>'Оценка (Этап III)'!B21</f>
        <v>4</v>
      </c>
      <c r="D21" s="108">
        <v>4</v>
      </c>
      <c r="E21" s="108">
        <v>8</v>
      </c>
    </row>
    <row r="22" spans="1:5" ht="15.95" customHeight="1" x14ac:dyDescent="0.2">
      <c r="A22" s="126" t="str">
        <f>'Оценка (Этап III)'!A22</f>
        <v>Духовницкий</v>
      </c>
      <c r="B22" s="107">
        <f t="shared" si="0"/>
        <v>8.5</v>
      </c>
      <c r="C22" s="108">
        <f>'Оценка (Этап III)'!B22</f>
        <v>3</v>
      </c>
      <c r="D22" s="108">
        <v>0.5</v>
      </c>
      <c r="E22" s="108">
        <v>5</v>
      </c>
    </row>
    <row r="23" spans="1:5" ht="15.95" customHeight="1" x14ac:dyDescent="0.2">
      <c r="A23" s="126" t="str">
        <f>'Оценка (Этап III)'!A23</f>
        <v>Екатериновский</v>
      </c>
      <c r="B23" s="107">
        <f t="shared" si="0"/>
        <v>10</v>
      </c>
      <c r="C23" s="108">
        <f>'Оценка (Этап III)'!B23</f>
        <v>2</v>
      </c>
      <c r="D23" s="108">
        <v>2</v>
      </c>
      <c r="E23" s="108">
        <v>6</v>
      </c>
    </row>
    <row r="24" spans="1:5" ht="15.95" customHeight="1" x14ac:dyDescent="0.2">
      <c r="A24" s="126" t="str">
        <f>'Оценка (Этап III)'!A24</f>
        <v>Ершовский</v>
      </c>
      <c r="B24" s="107">
        <f t="shared" si="0"/>
        <v>16</v>
      </c>
      <c r="C24" s="108">
        <f>'Оценка (Этап III)'!B24</f>
        <v>3</v>
      </c>
      <c r="D24" s="108">
        <v>5</v>
      </c>
      <c r="E24" s="108">
        <v>8</v>
      </c>
    </row>
    <row r="25" spans="1:5" ht="15.95" customHeight="1" x14ac:dyDescent="0.2">
      <c r="A25" s="126" t="str">
        <f>'Оценка (Этап III)'!A25</f>
        <v>Ивантеевский</v>
      </c>
      <c r="B25" s="107">
        <f t="shared" si="0"/>
        <v>29</v>
      </c>
      <c r="C25" s="108">
        <f>'Оценка (Этап III)'!B25</f>
        <v>10</v>
      </c>
      <c r="D25" s="108">
        <v>9</v>
      </c>
      <c r="E25" s="108">
        <v>10</v>
      </c>
    </row>
    <row r="26" spans="1:5" ht="15.95" customHeight="1" x14ac:dyDescent="0.2">
      <c r="A26" s="126" t="str">
        <f>'Оценка (Этап III)'!A26</f>
        <v>Калининский</v>
      </c>
      <c r="B26" s="107">
        <f t="shared" si="0"/>
        <v>20</v>
      </c>
      <c r="C26" s="108">
        <f>'Оценка (Этап III)'!B26</f>
        <v>3</v>
      </c>
      <c r="D26" s="108">
        <v>8</v>
      </c>
      <c r="E26" s="108">
        <v>9</v>
      </c>
    </row>
    <row r="27" spans="1:5" ht="15.95" customHeight="1" x14ac:dyDescent="0.2">
      <c r="A27" s="126" t="str">
        <f>'Оценка (Этап III)'!A27</f>
        <v>Красноармейский</v>
      </c>
      <c r="B27" s="107">
        <f t="shared" si="0"/>
        <v>11.5</v>
      </c>
      <c r="C27" s="108">
        <f>'Оценка (Этап III)'!B27</f>
        <v>4</v>
      </c>
      <c r="D27" s="108">
        <v>0</v>
      </c>
      <c r="E27" s="108">
        <v>7.5</v>
      </c>
    </row>
    <row r="28" spans="1:5" ht="15.95" customHeight="1" x14ac:dyDescent="0.2">
      <c r="A28" s="126" t="str">
        <f>'Оценка (Этап III)'!A28</f>
        <v>Краснокутский</v>
      </c>
      <c r="B28" s="107">
        <f t="shared" si="0"/>
        <v>20</v>
      </c>
      <c r="C28" s="108">
        <f>'Оценка (Этап III)'!B28</f>
        <v>8</v>
      </c>
      <c r="D28" s="108">
        <v>4</v>
      </c>
      <c r="E28" s="108">
        <v>8</v>
      </c>
    </row>
    <row r="29" spans="1:5" ht="15.95" customHeight="1" x14ac:dyDescent="0.2">
      <c r="A29" s="126" t="str">
        <f>'Оценка (Этап III)'!A29</f>
        <v>Краснопартизанский</v>
      </c>
      <c r="B29" s="107">
        <f t="shared" si="0"/>
        <v>28</v>
      </c>
      <c r="C29" s="108">
        <f>'Оценка (Этап III)'!B29</f>
        <v>8</v>
      </c>
      <c r="D29" s="108">
        <v>10</v>
      </c>
      <c r="E29" s="108">
        <v>10</v>
      </c>
    </row>
    <row r="30" spans="1:5" ht="15.95" customHeight="1" x14ac:dyDescent="0.2">
      <c r="A30" s="126" t="str">
        <f>'Оценка (Этап III)'!A30</f>
        <v>Лысогорский</v>
      </c>
      <c r="B30" s="107">
        <f t="shared" si="0"/>
        <v>14.5</v>
      </c>
      <c r="C30" s="108">
        <f>'Оценка (Этап III)'!B30</f>
        <v>7</v>
      </c>
      <c r="D30" s="108">
        <v>4</v>
      </c>
      <c r="E30" s="108">
        <v>3.5</v>
      </c>
    </row>
    <row r="31" spans="1:5" ht="15.95" customHeight="1" x14ac:dyDescent="0.2">
      <c r="A31" s="126" t="str">
        <f>'Оценка (Этап III)'!A31</f>
        <v>Марксовский</v>
      </c>
      <c r="B31" s="107">
        <f t="shared" si="0"/>
        <v>26.5</v>
      </c>
      <c r="C31" s="108">
        <f>'Оценка (Этап III)'!B31</f>
        <v>7.5</v>
      </c>
      <c r="D31" s="108">
        <v>9</v>
      </c>
      <c r="E31" s="108">
        <v>10</v>
      </c>
    </row>
    <row r="32" spans="1:5" ht="15.95" customHeight="1" x14ac:dyDescent="0.2">
      <c r="A32" s="126" t="str">
        <f>'Оценка (Этап III)'!A32</f>
        <v>Новобурасский</v>
      </c>
      <c r="B32" s="107">
        <f t="shared" si="0"/>
        <v>29</v>
      </c>
      <c r="C32" s="108">
        <f>'Оценка (Этап III)'!B32</f>
        <v>10</v>
      </c>
      <c r="D32" s="108">
        <v>10</v>
      </c>
      <c r="E32" s="108">
        <v>9</v>
      </c>
    </row>
    <row r="33" spans="1:5" ht="15.95" customHeight="1" x14ac:dyDescent="0.2">
      <c r="A33" s="126" t="str">
        <f>'Оценка (Этап III)'!A33</f>
        <v>Новоузенский</v>
      </c>
      <c r="B33" s="107">
        <f t="shared" si="0"/>
        <v>15</v>
      </c>
      <c r="C33" s="108">
        <f>'Оценка (Этап III)'!B33</f>
        <v>5</v>
      </c>
      <c r="D33" s="108">
        <v>5</v>
      </c>
      <c r="E33" s="108">
        <v>5</v>
      </c>
    </row>
    <row r="34" spans="1:5" ht="15.95" customHeight="1" x14ac:dyDescent="0.2">
      <c r="A34" s="126" t="str">
        <f>'Оценка (Этап III)'!A34</f>
        <v>Озинский</v>
      </c>
      <c r="B34" s="107">
        <f t="shared" si="0"/>
        <v>24</v>
      </c>
      <c r="C34" s="108">
        <f>'Оценка (Этап III)'!B34</f>
        <v>7</v>
      </c>
      <c r="D34" s="108">
        <v>8</v>
      </c>
      <c r="E34" s="108">
        <v>9</v>
      </c>
    </row>
    <row r="35" spans="1:5" ht="15.95" customHeight="1" x14ac:dyDescent="0.2">
      <c r="A35" s="126" t="str">
        <f>'Оценка (Этап III)'!A35</f>
        <v>Перелюбский</v>
      </c>
      <c r="B35" s="107">
        <f t="shared" si="0"/>
        <v>21</v>
      </c>
      <c r="C35" s="108">
        <f>'Оценка (Этап III)'!B35</f>
        <v>6</v>
      </c>
      <c r="D35" s="108">
        <v>8</v>
      </c>
      <c r="E35" s="108">
        <v>7</v>
      </c>
    </row>
    <row r="36" spans="1:5" ht="15.95" customHeight="1" x14ac:dyDescent="0.2">
      <c r="A36" s="126" t="str">
        <f>'Оценка (Этап III)'!A36</f>
        <v>Петровский</v>
      </c>
      <c r="B36" s="107">
        <f t="shared" si="0"/>
        <v>26</v>
      </c>
      <c r="C36" s="108">
        <f>'Оценка (Этап III)'!B36</f>
        <v>9</v>
      </c>
      <c r="D36" s="108">
        <v>8</v>
      </c>
      <c r="E36" s="108">
        <v>9</v>
      </c>
    </row>
    <row r="37" spans="1:5" ht="15.95" customHeight="1" x14ac:dyDescent="0.2">
      <c r="A37" s="126" t="str">
        <f>'Оценка (Этап III)'!A37</f>
        <v>Питерский</v>
      </c>
      <c r="B37" s="107">
        <f t="shared" si="0"/>
        <v>20.25</v>
      </c>
      <c r="C37" s="108">
        <f>'Оценка (Этап III)'!B37</f>
        <v>5.25</v>
      </c>
      <c r="D37" s="108">
        <v>7</v>
      </c>
      <c r="E37" s="108">
        <v>8</v>
      </c>
    </row>
    <row r="38" spans="1:5" ht="15.95" customHeight="1" x14ac:dyDescent="0.2">
      <c r="A38" s="126" t="str">
        <f>'Оценка (Этап III)'!A38</f>
        <v>Пугачевский</v>
      </c>
      <c r="B38" s="107">
        <f t="shared" si="0"/>
        <v>23.5</v>
      </c>
      <c r="C38" s="108">
        <f>'Оценка (Этап III)'!B38</f>
        <v>8.5</v>
      </c>
      <c r="D38" s="108">
        <v>9</v>
      </c>
      <c r="E38" s="108">
        <v>6</v>
      </c>
    </row>
    <row r="39" spans="1:5" ht="15.95" customHeight="1" x14ac:dyDescent="0.2">
      <c r="A39" s="126" t="str">
        <f>'Оценка (Этап III)'!A39</f>
        <v>Ровенский</v>
      </c>
      <c r="B39" s="107">
        <f t="shared" si="0"/>
        <v>26</v>
      </c>
      <c r="C39" s="108">
        <f>'Оценка (Этап III)'!B39</f>
        <v>7</v>
      </c>
      <c r="D39" s="108">
        <v>9</v>
      </c>
      <c r="E39" s="108">
        <v>10</v>
      </c>
    </row>
    <row r="40" spans="1:5" ht="15.95" customHeight="1" x14ac:dyDescent="0.2">
      <c r="A40" s="126" t="str">
        <f>'Оценка (Этап III)'!A40</f>
        <v xml:space="preserve">Романовский </v>
      </c>
      <c r="B40" s="107">
        <f t="shared" si="0"/>
        <v>26.5</v>
      </c>
      <c r="C40" s="108">
        <f>'Оценка (Этап III)'!B40</f>
        <v>8</v>
      </c>
      <c r="D40" s="108">
        <v>9.5</v>
      </c>
      <c r="E40" s="108">
        <v>9</v>
      </c>
    </row>
    <row r="41" spans="1:5" ht="15.95" customHeight="1" x14ac:dyDescent="0.2">
      <c r="A41" s="126" t="str">
        <f>'Оценка (Этап III)'!A41</f>
        <v>Ртищевский</v>
      </c>
      <c r="B41" s="107">
        <f t="shared" si="0"/>
        <v>28</v>
      </c>
      <c r="C41" s="108">
        <f>'Оценка (Этап III)'!B41</f>
        <v>10</v>
      </c>
      <c r="D41" s="108">
        <v>9</v>
      </c>
      <c r="E41" s="108">
        <v>9</v>
      </c>
    </row>
    <row r="42" spans="1:5" ht="15.95" customHeight="1" x14ac:dyDescent="0.2">
      <c r="A42" s="126" t="str">
        <f>'Оценка (Этап III)'!A42</f>
        <v>Самойловский</v>
      </c>
      <c r="B42" s="107">
        <f t="shared" si="0"/>
        <v>14.5</v>
      </c>
      <c r="C42" s="108">
        <f>'Оценка (Этап III)'!B42</f>
        <v>4.5</v>
      </c>
      <c r="D42" s="108">
        <v>4</v>
      </c>
      <c r="E42" s="108">
        <v>6</v>
      </c>
    </row>
    <row r="43" spans="1:5" ht="15.95" customHeight="1" x14ac:dyDescent="0.2">
      <c r="A43" s="126" t="str">
        <f>'Оценка (Этап III)'!A43</f>
        <v>Советский</v>
      </c>
      <c r="B43" s="107">
        <f t="shared" si="0"/>
        <v>23</v>
      </c>
      <c r="C43" s="108">
        <f>'Оценка (Этап III)'!B43</f>
        <v>8</v>
      </c>
      <c r="D43" s="108">
        <v>6</v>
      </c>
      <c r="E43" s="108">
        <v>9</v>
      </c>
    </row>
    <row r="44" spans="1:5" ht="15.95" customHeight="1" x14ac:dyDescent="0.2">
      <c r="A44" s="126" t="str">
        <f>'Оценка (Этап III)'!A44</f>
        <v>Татищевский</v>
      </c>
      <c r="B44" s="107">
        <f t="shared" si="0"/>
        <v>15</v>
      </c>
      <c r="C44" s="108">
        <f>'Оценка (Этап III)'!B44</f>
        <v>3</v>
      </c>
      <c r="D44" s="108">
        <v>7</v>
      </c>
      <c r="E44" s="108">
        <v>5</v>
      </c>
    </row>
    <row r="45" spans="1:5" ht="15.95" customHeight="1" x14ac:dyDescent="0.2">
      <c r="A45" s="126" t="str">
        <f>'Оценка (Этап III)'!A45</f>
        <v>Турковский</v>
      </c>
      <c r="B45" s="107">
        <f t="shared" si="0"/>
        <v>23</v>
      </c>
      <c r="C45" s="108">
        <f>'Оценка (Этап III)'!B45</f>
        <v>8</v>
      </c>
      <c r="D45" s="108">
        <v>8</v>
      </c>
      <c r="E45" s="108">
        <v>7</v>
      </c>
    </row>
    <row r="46" spans="1:5" ht="15.95" customHeight="1" x14ac:dyDescent="0.2">
      <c r="A46" s="126" t="str">
        <f>'Оценка (Этап III)'!A46</f>
        <v>Федоровский</v>
      </c>
      <c r="B46" s="107">
        <f t="shared" si="0"/>
        <v>29</v>
      </c>
      <c r="C46" s="108">
        <f>'Оценка (Этап III)'!B46</f>
        <v>10</v>
      </c>
      <c r="D46" s="108">
        <v>10</v>
      </c>
      <c r="E46" s="108">
        <v>9</v>
      </c>
    </row>
    <row r="47" spans="1:5" ht="15.95" customHeight="1" x14ac:dyDescent="0.2">
      <c r="A47" s="126" t="str">
        <f>'Оценка (Этап III)'!A47</f>
        <v>Хвалынский</v>
      </c>
      <c r="B47" s="107">
        <f t="shared" si="0"/>
        <v>21</v>
      </c>
      <c r="C47" s="108">
        <f>'Оценка (Этап III)'!B47</f>
        <v>5</v>
      </c>
      <c r="D47" s="108">
        <v>9</v>
      </c>
      <c r="E47" s="108">
        <v>7</v>
      </c>
    </row>
    <row r="48" spans="1:5" ht="15.95" customHeight="1" x14ac:dyDescent="0.2">
      <c r="A48" s="126" t="str">
        <f>'Оценка (Этап III)'!A48</f>
        <v>Энгельсский</v>
      </c>
      <c r="B48" s="107">
        <f t="shared" si="0"/>
        <v>27</v>
      </c>
      <c r="C48" s="108">
        <f>'Оценка (Этап III)'!B48</f>
        <v>8</v>
      </c>
      <c r="D48" s="108">
        <v>10</v>
      </c>
      <c r="E48" s="108">
        <v>9</v>
      </c>
    </row>
  </sheetData>
  <mergeCells count="1">
    <mergeCell ref="A1:E1"/>
  </mergeCells>
  <pageMargins left="0.39370078740157483" right="0.31496062992125984" top="0.35433070866141736" bottom="0.35433070866141736"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8"/>
  <sheetViews>
    <sheetView view="pageBreakPreview" zoomScale="85" zoomScaleNormal="100" zoomScaleSheetLayoutView="85" zoomScalePageLayoutView="70" workbookViewId="0">
      <selection activeCell="K3" sqref="K3"/>
    </sheetView>
  </sheetViews>
  <sheetFormatPr defaultRowHeight="12.75" x14ac:dyDescent="0.2"/>
  <cols>
    <col min="1" max="1" width="25.85546875" style="5" customWidth="1"/>
    <col min="2" max="2" width="19.140625" style="5" customWidth="1"/>
    <col min="3" max="3" width="28.42578125" style="5" customWidth="1"/>
    <col min="4" max="4" width="31.42578125" style="5" customWidth="1"/>
    <col min="5" max="5" width="27.42578125" style="5" customWidth="1"/>
    <col min="6" max="6" width="23.42578125" style="5" customWidth="1"/>
    <col min="7" max="7" width="22.7109375" style="5" customWidth="1"/>
    <col min="8" max="8" width="27.42578125" style="5" customWidth="1"/>
    <col min="9" max="16384" width="9.140625" style="5"/>
  </cols>
  <sheetData>
    <row r="1" spans="1:9" ht="16.5" customHeight="1" x14ac:dyDescent="0.25">
      <c r="A1" s="145" t="s">
        <v>255</v>
      </c>
      <c r="B1" s="145"/>
      <c r="C1" s="145"/>
      <c r="D1" s="146"/>
      <c r="E1" s="146"/>
      <c r="F1" s="146"/>
      <c r="G1" s="146"/>
      <c r="H1" s="146"/>
    </row>
    <row r="2" spans="1:9" ht="18.75" customHeight="1" x14ac:dyDescent="0.2">
      <c r="A2" s="83" t="s">
        <v>1</v>
      </c>
      <c r="B2" s="84" t="s">
        <v>251</v>
      </c>
      <c r="C2" s="4"/>
      <c r="D2" s="83"/>
      <c r="E2" s="83"/>
      <c r="F2" s="83"/>
      <c r="G2" s="83"/>
      <c r="H2" s="83"/>
    </row>
    <row r="3" spans="1:9" ht="94.5" customHeight="1" x14ac:dyDescent="0.2">
      <c r="A3" s="9" t="s">
        <v>9</v>
      </c>
      <c r="B3" s="9" t="s">
        <v>3</v>
      </c>
      <c r="C3" s="9" t="str">
        <f>'Показатель 5.1'!A1</f>
        <v>5.1.  Внесение изменений в решение о бюджете муниципального образования на текущий финансовый год (текущий финансовый год и плановый период) на портале (сайте)</v>
      </c>
      <c r="D3" s="9" t="str">
        <f>'Показатель 5.2'!A1</f>
        <v>5.2. Актуализированная версия решения о бюджете муниципального образования на текущий финансовый год (текущий финансовый год и плановый период) с учетом внесенных изменений на портале (сайте)</v>
      </c>
      <c r="E3" s="9" t="str">
        <f>'Показатель 6.1'!A1</f>
        <v>6.1. Отчеты об исполнении бюджета муниципального образования за первый квартал, полугодие, девять месяцев текущего финансового года на портале (сайте)</v>
      </c>
      <c r="F3" s="9" t="str">
        <f>'Показатель 6.2'!A1</f>
        <v xml:space="preserve">6.2. Ежеквартальные сведения об исполнении бюджета муниципального образования </v>
      </c>
      <c r="G3" s="9" t="str">
        <f>'Показатель 6.3'!A1</f>
        <v xml:space="preserve">6.3. Ежеквартальные сведения об объеме муниципального долга муниципального образования </v>
      </c>
      <c r="H3" s="9" t="str">
        <f>'Показатель 7.1'!A1</f>
        <v>7.1. Информация о проведенных в текущем финансовом году контрольных мероприятиях контрольно-счетным органом муниципального образования на портале (сайте)</v>
      </c>
      <c r="I3" s="85"/>
    </row>
    <row r="4" spans="1:9" ht="15.95" customHeight="1" x14ac:dyDescent="0.2">
      <c r="A4" s="86" t="s">
        <v>6</v>
      </c>
      <c r="B4" s="10" t="s">
        <v>7</v>
      </c>
      <c r="C4" s="10" t="s">
        <v>7</v>
      </c>
      <c r="D4" s="87" t="s">
        <v>7</v>
      </c>
      <c r="E4" s="87" t="s">
        <v>7</v>
      </c>
      <c r="F4" s="87" t="s">
        <v>7</v>
      </c>
      <c r="G4" s="87" t="s">
        <v>7</v>
      </c>
      <c r="H4" s="87" t="s">
        <v>7</v>
      </c>
    </row>
    <row r="5" spans="1:9" ht="15.95" customHeight="1" x14ac:dyDescent="0.2">
      <c r="A5" s="86" t="s">
        <v>8</v>
      </c>
      <c r="B5" s="88">
        <f>SUM(C5:H5)</f>
        <v>10</v>
      </c>
      <c r="C5" s="89">
        <f>'Методика III этап'!C9</f>
        <v>2</v>
      </c>
      <c r="D5" s="89">
        <f>'Методика III этап'!C13</f>
        <v>2</v>
      </c>
      <c r="E5" s="89">
        <f>'Методика III этап'!C19</f>
        <v>1</v>
      </c>
      <c r="F5" s="89">
        <f>'Методика III этап'!C23</f>
        <v>2</v>
      </c>
      <c r="G5" s="89">
        <f>'Методика III этап'!C28</f>
        <v>1</v>
      </c>
      <c r="H5" s="89">
        <f>'Методика III этап'!C33</f>
        <v>2</v>
      </c>
    </row>
    <row r="6" spans="1:9" s="19" customFormat="1" ht="15.95" customHeight="1" x14ac:dyDescent="0.2">
      <c r="A6" s="90" t="s">
        <v>10</v>
      </c>
      <c r="B6" s="92"/>
      <c r="C6" s="91"/>
      <c r="D6" s="93"/>
      <c r="E6" s="93"/>
      <c r="F6" s="93"/>
      <c r="G6" s="93"/>
      <c r="H6" s="93"/>
    </row>
    <row r="7" spans="1:9" s="62" customFormat="1" ht="23.25" customHeight="1" x14ac:dyDescent="0.2">
      <c r="A7" s="34" t="s">
        <v>12</v>
      </c>
      <c r="B7" s="107">
        <f>SUM(C7:H7)</f>
        <v>8</v>
      </c>
      <c r="C7" s="108">
        <f>'Показатель 5.1'!J8</f>
        <v>2</v>
      </c>
      <c r="D7" s="109">
        <f>'Показатель 5.2'!J9</f>
        <v>2</v>
      </c>
      <c r="E7" s="109">
        <f>'Показатель 6.1'!J8</f>
        <v>1</v>
      </c>
      <c r="F7" s="109">
        <f>'Показатель 6.2'!J9</f>
        <v>2</v>
      </c>
      <c r="G7" s="109">
        <f>'Показатель 6.3'!J8</f>
        <v>1</v>
      </c>
      <c r="H7" s="109">
        <f>'Показатель 7.1'!J9</f>
        <v>0</v>
      </c>
    </row>
    <row r="8" spans="1:9" s="62" customFormat="1" ht="15.95" customHeight="1" x14ac:dyDescent="0.2">
      <c r="A8" s="34" t="s">
        <v>411</v>
      </c>
      <c r="B8" s="107">
        <f>SUM(C8:H8)</f>
        <v>10</v>
      </c>
      <c r="C8" s="108">
        <f>'Показатель 5.1'!J9</f>
        <v>2</v>
      </c>
      <c r="D8" s="109">
        <f>'Показатель 5.2'!J10</f>
        <v>2</v>
      </c>
      <c r="E8" s="109">
        <f>'Показатель 6.1'!J9</f>
        <v>1</v>
      </c>
      <c r="F8" s="109">
        <f>'Показатель 6.2'!J10</f>
        <v>2</v>
      </c>
      <c r="G8" s="109">
        <f>'Показатель 6.3'!J9</f>
        <v>1</v>
      </c>
      <c r="H8" s="109">
        <f>'Показатель 7.1'!J10</f>
        <v>2</v>
      </c>
    </row>
    <row r="9" spans="1:9" s="62" customFormat="1" ht="15.95" customHeight="1" x14ac:dyDescent="0.2">
      <c r="A9" s="34" t="s">
        <v>13</v>
      </c>
      <c r="B9" s="107">
        <f>SUM(C9:H9)</f>
        <v>9</v>
      </c>
      <c r="C9" s="108">
        <f>'Показатель 5.1'!J10</f>
        <v>2</v>
      </c>
      <c r="D9" s="109">
        <f>'Показатель 5.2'!J11</f>
        <v>2</v>
      </c>
      <c r="E9" s="109">
        <f>'Показатель 6.1'!J10</f>
        <v>0</v>
      </c>
      <c r="F9" s="109">
        <f>'Показатель 6.2'!J11</f>
        <v>2</v>
      </c>
      <c r="G9" s="109">
        <f>'Показатель 6.3'!J10</f>
        <v>1</v>
      </c>
      <c r="H9" s="109">
        <f>'Показатель 7.1'!J11</f>
        <v>2</v>
      </c>
    </row>
    <row r="10" spans="1:9" s="62" customFormat="1" ht="15.95" customHeight="1" x14ac:dyDescent="0.2">
      <c r="A10" s="34" t="s">
        <v>227</v>
      </c>
      <c r="B10" s="107">
        <f>SUM(C10:H10)</f>
        <v>3</v>
      </c>
      <c r="C10" s="108">
        <f>'Показатель 5.1'!J11</f>
        <v>2</v>
      </c>
      <c r="D10" s="109">
        <f>'Показатель 5.2'!J12</f>
        <v>0</v>
      </c>
      <c r="E10" s="109">
        <f>'Показатель 6.1'!J11</f>
        <v>1</v>
      </c>
      <c r="F10" s="109">
        <f>'Показатель 6.2'!J12</f>
        <v>0</v>
      </c>
      <c r="G10" s="109">
        <f>'Показатель 6.3'!J11</f>
        <v>0</v>
      </c>
      <c r="H10" s="109">
        <f>'Показатель 7.1'!J12</f>
        <v>0</v>
      </c>
    </row>
    <row r="11" spans="1:9" s="121" customFormat="1" ht="15.95" customHeight="1" x14ac:dyDescent="0.2">
      <c r="A11" s="90" t="s">
        <v>11</v>
      </c>
      <c r="B11" s="92"/>
      <c r="C11" s="124"/>
      <c r="D11" s="125"/>
      <c r="E11" s="125"/>
      <c r="F11" s="125"/>
      <c r="G11" s="125"/>
      <c r="H11" s="125"/>
    </row>
    <row r="12" spans="1:9" s="62" customFormat="1" ht="15.95" customHeight="1" x14ac:dyDescent="0.2">
      <c r="A12" s="126" t="s">
        <v>14</v>
      </c>
      <c r="B12" s="107">
        <f t="shared" ref="B12:B48" si="0">SUM(C12:H12)</f>
        <v>2.5</v>
      </c>
      <c r="C12" s="108">
        <f>'Показатель 5.1'!J13</f>
        <v>1</v>
      </c>
      <c r="D12" s="109">
        <f>'Показатель 5.2'!J14</f>
        <v>0.5</v>
      </c>
      <c r="E12" s="109">
        <f>'Показатель 6.1'!J13</f>
        <v>0</v>
      </c>
      <c r="F12" s="109">
        <f>'Показатель 6.2'!J14</f>
        <v>0.5</v>
      </c>
      <c r="G12" s="109">
        <f>'Показатель 6.3'!J13</f>
        <v>0.5</v>
      </c>
      <c r="H12" s="109">
        <f>'Показатель 7.1'!J14</f>
        <v>0</v>
      </c>
    </row>
    <row r="13" spans="1:9" s="62" customFormat="1" ht="15.95" customHeight="1" x14ac:dyDescent="0.2">
      <c r="A13" s="126" t="s">
        <v>15</v>
      </c>
      <c r="B13" s="107">
        <f t="shared" si="0"/>
        <v>6</v>
      </c>
      <c r="C13" s="108">
        <f>'Показатель 5.1'!J14</f>
        <v>0</v>
      </c>
      <c r="D13" s="109">
        <f>'Показатель 5.2'!J15</f>
        <v>2</v>
      </c>
      <c r="E13" s="109">
        <f>'Показатель 6.1'!J14</f>
        <v>1</v>
      </c>
      <c r="F13" s="109">
        <f>'Показатель 6.2'!J15</f>
        <v>2</v>
      </c>
      <c r="G13" s="109">
        <f>'Показатель 6.3'!J14</f>
        <v>1</v>
      </c>
      <c r="H13" s="109">
        <f>'Показатель 7.1'!J15</f>
        <v>0</v>
      </c>
    </row>
    <row r="14" spans="1:9" s="62" customFormat="1" ht="15.95" customHeight="1" x14ac:dyDescent="0.2">
      <c r="A14" s="126" t="s">
        <v>16</v>
      </c>
      <c r="B14" s="107">
        <f t="shared" si="0"/>
        <v>9</v>
      </c>
      <c r="C14" s="108">
        <f>'Показатель 5.1'!J15</f>
        <v>2</v>
      </c>
      <c r="D14" s="109">
        <f>'Показатель 5.2'!J16</f>
        <v>2</v>
      </c>
      <c r="E14" s="109">
        <f>'Показатель 6.1'!J15</f>
        <v>1</v>
      </c>
      <c r="F14" s="109">
        <f>'Показатель 6.2'!J16</f>
        <v>1</v>
      </c>
      <c r="G14" s="109">
        <f>'Показатель 6.3'!J15</f>
        <v>1</v>
      </c>
      <c r="H14" s="109">
        <f>'Показатель 7.1'!J16</f>
        <v>2</v>
      </c>
    </row>
    <row r="15" spans="1:9" s="62" customFormat="1" ht="15.95" customHeight="1" x14ac:dyDescent="0.2">
      <c r="A15" s="126" t="s">
        <v>17</v>
      </c>
      <c r="B15" s="107">
        <f t="shared" si="0"/>
        <v>7.5</v>
      </c>
      <c r="C15" s="108">
        <f>'Показатель 5.1'!J16</f>
        <v>2</v>
      </c>
      <c r="D15" s="109">
        <f>'Показатель 5.2'!J17</f>
        <v>2</v>
      </c>
      <c r="E15" s="109">
        <f>'Показатель 6.1'!J16</f>
        <v>1</v>
      </c>
      <c r="F15" s="109">
        <f>'Показатель 6.2'!J17</f>
        <v>2</v>
      </c>
      <c r="G15" s="109">
        <f>'Показатель 6.3'!J16</f>
        <v>0.5</v>
      </c>
      <c r="H15" s="109">
        <f>'Показатель 7.1'!J17</f>
        <v>0</v>
      </c>
    </row>
    <row r="16" spans="1:9" s="62" customFormat="1" ht="15.95" customHeight="1" x14ac:dyDescent="0.2">
      <c r="A16" s="126" t="s">
        <v>18</v>
      </c>
      <c r="B16" s="107">
        <f t="shared" si="0"/>
        <v>10</v>
      </c>
      <c r="C16" s="108">
        <f>'Показатель 5.1'!J17</f>
        <v>2</v>
      </c>
      <c r="D16" s="109">
        <f>'Показатель 5.2'!J18</f>
        <v>2</v>
      </c>
      <c r="E16" s="109">
        <f>'Показатель 6.1'!J17</f>
        <v>1</v>
      </c>
      <c r="F16" s="109">
        <f>'Показатель 6.2'!J18</f>
        <v>2</v>
      </c>
      <c r="G16" s="109">
        <f>'Показатель 6.3'!J17</f>
        <v>1</v>
      </c>
      <c r="H16" s="109">
        <f>'Показатель 7.1'!J18</f>
        <v>2</v>
      </c>
    </row>
    <row r="17" spans="1:8" s="62" customFormat="1" ht="15.95" customHeight="1" x14ac:dyDescent="0.2">
      <c r="A17" s="126" t="s">
        <v>19</v>
      </c>
      <c r="B17" s="107">
        <f t="shared" si="0"/>
        <v>10</v>
      </c>
      <c r="C17" s="108">
        <f>'Показатель 5.1'!J18</f>
        <v>2</v>
      </c>
      <c r="D17" s="109">
        <f>'Показатель 5.2'!J19</f>
        <v>2</v>
      </c>
      <c r="E17" s="109">
        <f>'Показатель 6.1'!J18</f>
        <v>1</v>
      </c>
      <c r="F17" s="109">
        <f>'Показатель 6.2'!J19</f>
        <v>2</v>
      </c>
      <c r="G17" s="109">
        <f>'Показатель 6.3'!J18</f>
        <v>1</v>
      </c>
      <c r="H17" s="109">
        <f>'Показатель 7.1'!J19</f>
        <v>2</v>
      </c>
    </row>
    <row r="18" spans="1:8" s="62" customFormat="1" ht="15.95" customHeight="1" x14ac:dyDescent="0.2">
      <c r="A18" s="126" t="s">
        <v>20</v>
      </c>
      <c r="B18" s="107">
        <f t="shared" si="0"/>
        <v>0.5</v>
      </c>
      <c r="C18" s="108">
        <f>'Показатель 5.1'!J19</f>
        <v>0.5</v>
      </c>
      <c r="D18" s="109">
        <f>'Показатель 5.2'!J20</f>
        <v>0</v>
      </c>
      <c r="E18" s="109">
        <f>'Показатель 6.1'!J19</f>
        <v>0</v>
      </c>
      <c r="F18" s="109">
        <f>'Показатель 6.2'!J20</f>
        <v>0</v>
      </c>
      <c r="G18" s="109">
        <f>'Показатель 6.3'!J19</f>
        <v>0</v>
      </c>
      <c r="H18" s="109">
        <f>'Показатель 7.1'!J20</f>
        <v>0</v>
      </c>
    </row>
    <row r="19" spans="1:8" s="62" customFormat="1" ht="15.95" customHeight="1" x14ac:dyDescent="0.2">
      <c r="A19" s="126" t="s">
        <v>21</v>
      </c>
      <c r="B19" s="107">
        <f t="shared" si="0"/>
        <v>2</v>
      </c>
      <c r="C19" s="108">
        <f>'Показатель 5.1'!J20</f>
        <v>2</v>
      </c>
      <c r="D19" s="109">
        <f>'Показатель 5.2'!J21</f>
        <v>0</v>
      </c>
      <c r="E19" s="109">
        <f>'Показатель 6.1'!J20</f>
        <v>0</v>
      </c>
      <c r="F19" s="109">
        <f>'Показатель 6.2'!J21</f>
        <v>0</v>
      </c>
      <c r="G19" s="109">
        <f>'Показатель 6.3'!J20</f>
        <v>0</v>
      </c>
      <c r="H19" s="109">
        <f>'Показатель 7.1'!J21</f>
        <v>0</v>
      </c>
    </row>
    <row r="20" spans="1:8" s="62" customFormat="1" ht="15.95" customHeight="1" x14ac:dyDescent="0.2">
      <c r="A20" s="126" t="s">
        <v>22</v>
      </c>
      <c r="B20" s="107">
        <f t="shared" si="0"/>
        <v>4.5</v>
      </c>
      <c r="C20" s="108">
        <f>'Показатель 5.1'!J21</f>
        <v>2</v>
      </c>
      <c r="D20" s="109">
        <f>'Показатель 5.2'!J22</f>
        <v>0</v>
      </c>
      <c r="E20" s="109">
        <f>'Показатель 6.1'!J21</f>
        <v>0.5</v>
      </c>
      <c r="F20" s="109">
        <f>'Показатель 6.2'!J22</f>
        <v>1</v>
      </c>
      <c r="G20" s="109">
        <f>'Показатель 6.3'!J21</f>
        <v>1</v>
      </c>
      <c r="H20" s="109">
        <f>'Показатель 7.1'!J22</f>
        <v>0</v>
      </c>
    </row>
    <row r="21" spans="1:8" s="62" customFormat="1" ht="15.95" customHeight="1" x14ac:dyDescent="0.2">
      <c r="A21" s="126" t="s">
        <v>23</v>
      </c>
      <c r="B21" s="107">
        <f t="shared" si="0"/>
        <v>4</v>
      </c>
      <c r="C21" s="108">
        <f>'Показатель 5.1'!J22</f>
        <v>2</v>
      </c>
      <c r="D21" s="109">
        <f>'Показатель 5.2'!J23</f>
        <v>2</v>
      </c>
      <c r="E21" s="109">
        <f>'Показатель 6.1'!J22</f>
        <v>0</v>
      </c>
      <c r="F21" s="109">
        <f>'Показатель 6.2'!J23</f>
        <v>0</v>
      </c>
      <c r="G21" s="109">
        <f>'Показатель 6.3'!J22</f>
        <v>0</v>
      </c>
      <c r="H21" s="109">
        <f>'Показатель 7.1'!J23</f>
        <v>0</v>
      </c>
    </row>
    <row r="22" spans="1:8" s="62" customFormat="1" ht="15.95" customHeight="1" x14ac:dyDescent="0.2">
      <c r="A22" s="126" t="s">
        <v>24</v>
      </c>
      <c r="B22" s="107">
        <f t="shared" si="0"/>
        <v>3</v>
      </c>
      <c r="C22" s="108">
        <f>'Показатель 5.1'!J23</f>
        <v>0</v>
      </c>
      <c r="D22" s="109">
        <f>'Показатель 5.2'!J24</f>
        <v>0</v>
      </c>
      <c r="E22" s="109">
        <f>'Показатель 6.1'!J23</f>
        <v>0</v>
      </c>
      <c r="F22" s="109">
        <f>'Показатель 6.2'!J24</f>
        <v>0</v>
      </c>
      <c r="G22" s="109">
        <f>'Показатель 6.3'!J23</f>
        <v>1</v>
      </c>
      <c r="H22" s="109">
        <f>'Показатель 7.1'!J24</f>
        <v>2</v>
      </c>
    </row>
    <row r="23" spans="1:8" s="62" customFormat="1" ht="15.95" customHeight="1" x14ac:dyDescent="0.2">
      <c r="A23" s="126" t="s">
        <v>25</v>
      </c>
      <c r="B23" s="107">
        <f t="shared" si="0"/>
        <v>2</v>
      </c>
      <c r="C23" s="108">
        <f>'Показатель 5.1'!J24</f>
        <v>2</v>
      </c>
      <c r="D23" s="109">
        <f>'Показатель 5.2'!J25</f>
        <v>0</v>
      </c>
      <c r="E23" s="109">
        <f>'Показатель 6.1'!J24</f>
        <v>0</v>
      </c>
      <c r="F23" s="109">
        <f>'Показатель 6.2'!J25</f>
        <v>0</v>
      </c>
      <c r="G23" s="109">
        <f>'Показатель 6.3'!J24</f>
        <v>0</v>
      </c>
      <c r="H23" s="109">
        <f>'Показатель 7.1'!J25</f>
        <v>0</v>
      </c>
    </row>
    <row r="24" spans="1:8" s="62" customFormat="1" ht="15.95" customHeight="1" x14ac:dyDescent="0.2">
      <c r="A24" s="126" t="s">
        <v>26</v>
      </c>
      <c r="B24" s="107">
        <f t="shared" si="0"/>
        <v>3</v>
      </c>
      <c r="C24" s="108">
        <f>'Показатель 5.1'!J25</f>
        <v>0</v>
      </c>
      <c r="D24" s="109">
        <f>'Показатель 5.2'!J26</f>
        <v>1</v>
      </c>
      <c r="E24" s="109">
        <f>'Показатель 6.1'!J25</f>
        <v>1</v>
      </c>
      <c r="F24" s="109">
        <f>'Показатель 6.2'!J26</f>
        <v>0</v>
      </c>
      <c r="G24" s="109">
        <f>'Показатель 6.3'!J25</f>
        <v>1</v>
      </c>
      <c r="H24" s="109">
        <f>'Показатель 7.1'!J26</f>
        <v>0</v>
      </c>
    </row>
    <row r="25" spans="1:8" s="62" customFormat="1" ht="15.95" customHeight="1" x14ac:dyDescent="0.2">
      <c r="A25" s="126" t="s">
        <v>27</v>
      </c>
      <c r="B25" s="107">
        <f t="shared" si="0"/>
        <v>10</v>
      </c>
      <c r="C25" s="108">
        <f>'Показатель 5.1'!J26</f>
        <v>2</v>
      </c>
      <c r="D25" s="109">
        <f>'Показатель 5.2'!J27</f>
        <v>2</v>
      </c>
      <c r="E25" s="109">
        <f>'Показатель 6.1'!J26</f>
        <v>1</v>
      </c>
      <c r="F25" s="109">
        <f>'Показатель 6.2'!J27</f>
        <v>2</v>
      </c>
      <c r="G25" s="109">
        <f>'Показатель 6.3'!J26</f>
        <v>1</v>
      </c>
      <c r="H25" s="109">
        <f>'Показатель 7.1'!J27</f>
        <v>2</v>
      </c>
    </row>
    <row r="26" spans="1:8" s="62" customFormat="1" ht="15.95" customHeight="1" x14ac:dyDescent="0.2">
      <c r="A26" s="126" t="s">
        <v>28</v>
      </c>
      <c r="B26" s="107">
        <f t="shared" si="0"/>
        <v>3</v>
      </c>
      <c r="C26" s="108">
        <f>'Показатель 5.1'!J27</f>
        <v>0</v>
      </c>
      <c r="D26" s="109">
        <f>'Показатель 5.2'!J28</f>
        <v>0.5</v>
      </c>
      <c r="E26" s="109">
        <f>'Показатель 6.1'!J27</f>
        <v>0.5</v>
      </c>
      <c r="F26" s="109">
        <f>'Показатель 6.2'!J28</f>
        <v>1</v>
      </c>
      <c r="G26" s="109">
        <f>'Показатель 6.3'!J27</f>
        <v>1</v>
      </c>
      <c r="H26" s="109">
        <f>'Показатель 7.1'!J28</f>
        <v>0</v>
      </c>
    </row>
    <row r="27" spans="1:8" s="62" customFormat="1" ht="15.95" customHeight="1" x14ac:dyDescent="0.2">
      <c r="A27" s="126" t="s">
        <v>29</v>
      </c>
      <c r="B27" s="107">
        <f t="shared" si="0"/>
        <v>4</v>
      </c>
      <c r="C27" s="108">
        <f>'Показатель 5.1'!J28</f>
        <v>0</v>
      </c>
      <c r="D27" s="109">
        <f>'Показатель 5.2'!J29</f>
        <v>0</v>
      </c>
      <c r="E27" s="109">
        <f>'Показатель 6.1'!J28</f>
        <v>1</v>
      </c>
      <c r="F27" s="109">
        <f>'Показатель 6.2'!J29</f>
        <v>2</v>
      </c>
      <c r="G27" s="109">
        <f>'Показатель 6.3'!J28</f>
        <v>1</v>
      </c>
      <c r="H27" s="109">
        <f>'Показатель 7.1'!J29</f>
        <v>0</v>
      </c>
    </row>
    <row r="28" spans="1:8" s="62" customFormat="1" ht="15.95" customHeight="1" x14ac:dyDescent="0.2">
      <c r="A28" s="126" t="s">
        <v>30</v>
      </c>
      <c r="B28" s="107">
        <f t="shared" si="0"/>
        <v>8</v>
      </c>
      <c r="C28" s="108">
        <f>'Показатель 5.1'!J29</f>
        <v>2</v>
      </c>
      <c r="D28" s="109">
        <f>'Показатель 5.2'!J30</f>
        <v>2</v>
      </c>
      <c r="E28" s="109">
        <f>'Показатель 6.1'!J29</f>
        <v>1</v>
      </c>
      <c r="F28" s="109">
        <f>'Показатель 6.2'!J30</f>
        <v>0</v>
      </c>
      <c r="G28" s="109">
        <f>'Показатель 6.3'!J29</f>
        <v>1</v>
      </c>
      <c r="H28" s="109">
        <f>'Показатель 7.1'!J30</f>
        <v>2</v>
      </c>
    </row>
    <row r="29" spans="1:8" s="62" customFormat="1" ht="15.95" customHeight="1" x14ac:dyDescent="0.2">
      <c r="A29" s="126" t="s">
        <v>31</v>
      </c>
      <c r="B29" s="107">
        <f t="shared" si="0"/>
        <v>8</v>
      </c>
      <c r="C29" s="108">
        <f>'Показатель 5.1'!J30</f>
        <v>2</v>
      </c>
      <c r="D29" s="109">
        <f>'Показатель 5.2'!J31</f>
        <v>2</v>
      </c>
      <c r="E29" s="109">
        <f>'Показатель 6.1'!J30</f>
        <v>1</v>
      </c>
      <c r="F29" s="109">
        <f>'Показатель 6.2'!J31</f>
        <v>2</v>
      </c>
      <c r="G29" s="109">
        <f>'Показатель 6.3'!J30</f>
        <v>1</v>
      </c>
      <c r="H29" s="109">
        <f>'Показатель 7.1'!J31</f>
        <v>0</v>
      </c>
    </row>
    <row r="30" spans="1:8" s="62" customFormat="1" ht="15.95" customHeight="1" x14ac:dyDescent="0.2">
      <c r="A30" s="126" t="s">
        <v>32</v>
      </c>
      <c r="B30" s="107">
        <f t="shared" si="0"/>
        <v>7</v>
      </c>
      <c r="C30" s="108">
        <f>'Показатель 5.1'!J31</f>
        <v>2</v>
      </c>
      <c r="D30" s="109">
        <f>'Показатель 5.2'!J32</f>
        <v>2</v>
      </c>
      <c r="E30" s="109">
        <f>'Показатель 6.1'!J31</f>
        <v>0</v>
      </c>
      <c r="F30" s="109">
        <f>'Показатель 6.2'!J32</f>
        <v>2</v>
      </c>
      <c r="G30" s="109">
        <f>'Показатель 6.3'!J31</f>
        <v>1</v>
      </c>
      <c r="H30" s="109">
        <f>'Показатель 7.1'!J32</f>
        <v>0</v>
      </c>
    </row>
    <row r="31" spans="1:8" s="62" customFormat="1" ht="15.95" customHeight="1" x14ac:dyDescent="0.2">
      <c r="A31" s="126" t="s">
        <v>33</v>
      </c>
      <c r="B31" s="107">
        <f t="shared" si="0"/>
        <v>7.5</v>
      </c>
      <c r="C31" s="108">
        <f>'Показатель 5.1'!J32</f>
        <v>2</v>
      </c>
      <c r="D31" s="109">
        <f>'Показатель 5.2'!J33</f>
        <v>2</v>
      </c>
      <c r="E31" s="109">
        <f>'Показатель 6.1'!J32</f>
        <v>0.5</v>
      </c>
      <c r="F31" s="109">
        <f>'Показатель 6.2'!J33</f>
        <v>2</v>
      </c>
      <c r="G31" s="109">
        <f>'Показатель 6.3'!J32</f>
        <v>1</v>
      </c>
      <c r="H31" s="109">
        <f>'Показатель 7.1'!J33</f>
        <v>0</v>
      </c>
    </row>
    <row r="32" spans="1:8" s="62" customFormat="1" ht="15.95" customHeight="1" x14ac:dyDescent="0.2">
      <c r="A32" s="126" t="s">
        <v>34</v>
      </c>
      <c r="B32" s="107">
        <f t="shared" si="0"/>
        <v>10</v>
      </c>
      <c r="C32" s="108">
        <f>'Показатель 5.1'!J33</f>
        <v>2</v>
      </c>
      <c r="D32" s="109">
        <f>'Показатель 5.2'!J34</f>
        <v>2</v>
      </c>
      <c r="E32" s="109">
        <f>'Показатель 6.1'!J33</f>
        <v>1</v>
      </c>
      <c r="F32" s="109">
        <f>'Показатель 6.2'!J34</f>
        <v>2</v>
      </c>
      <c r="G32" s="109">
        <f>'Показатель 6.3'!J33</f>
        <v>1</v>
      </c>
      <c r="H32" s="109">
        <f>'Показатель 7.1'!J34</f>
        <v>2</v>
      </c>
    </row>
    <row r="33" spans="1:8" s="62" customFormat="1" ht="15.95" customHeight="1" x14ac:dyDescent="0.2">
      <c r="A33" s="126" t="s">
        <v>35</v>
      </c>
      <c r="B33" s="107">
        <f t="shared" si="0"/>
        <v>5</v>
      </c>
      <c r="C33" s="108">
        <f>'Показатель 5.1'!J34</f>
        <v>1</v>
      </c>
      <c r="D33" s="109">
        <f>'Показатель 5.2'!J35</f>
        <v>1</v>
      </c>
      <c r="E33" s="109">
        <f>'Показатель 6.1'!J34</f>
        <v>0</v>
      </c>
      <c r="F33" s="109">
        <f>'Показатель 6.2'!J35</f>
        <v>2</v>
      </c>
      <c r="G33" s="109">
        <f>'Показатель 6.3'!J34</f>
        <v>1</v>
      </c>
      <c r="H33" s="109">
        <f>'Показатель 7.1'!J35</f>
        <v>0</v>
      </c>
    </row>
    <row r="34" spans="1:8" s="62" customFormat="1" ht="14.25" customHeight="1" x14ac:dyDescent="0.2">
      <c r="A34" s="126" t="s">
        <v>36</v>
      </c>
      <c r="B34" s="107">
        <f t="shared" si="0"/>
        <v>7</v>
      </c>
      <c r="C34" s="108">
        <f>'Показатель 5.1'!J35</f>
        <v>2</v>
      </c>
      <c r="D34" s="109">
        <f>'Показатель 5.2'!J36</f>
        <v>1</v>
      </c>
      <c r="E34" s="109">
        <f>'Показатель 6.1'!J35</f>
        <v>1</v>
      </c>
      <c r="F34" s="109">
        <f>'Показатель 6.2'!J36</f>
        <v>2</v>
      </c>
      <c r="G34" s="109">
        <f>'Показатель 6.3'!J35</f>
        <v>1</v>
      </c>
      <c r="H34" s="109">
        <f>'Показатель 7.1'!J36</f>
        <v>0</v>
      </c>
    </row>
    <row r="35" spans="1:8" s="62" customFormat="1" ht="15.95" customHeight="1" x14ac:dyDescent="0.2">
      <c r="A35" s="126" t="s">
        <v>37</v>
      </c>
      <c r="B35" s="107">
        <f t="shared" si="0"/>
        <v>6</v>
      </c>
      <c r="C35" s="108">
        <f>'Показатель 5.1'!J36</f>
        <v>2</v>
      </c>
      <c r="D35" s="109">
        <f>'Показатель 5.2'!J37</f>
        <v>0</v>
      </c>
      <c r="E35" s="109">
        <f>'Показатель 6.1'!J36</f>
        <v>1</v>
      </c>
      <c r="F35" s="109">
        <f>'Показатель 6.2'!J37</f>
        <v>2</v>
      </c>
      <c r="G35" s="109">
        <f>'Показатель 6.3'!J36</f>
        <v>1</v>
      </c>
      <c r="H35" s="109">
        <f>'Показатель 7.1'!J37</f>
        <v>0</v>
      </c>
    </row>
    <row r="36" spans="1:8" s="62" customFormat="1" ht="15.95" customHeight="1" x14ac:dyDescent="0.2">
      <c r="A36" s="126" t="s">
        <v>38</v>
      </c>
      <c r="B36" s="107">
        <f t="shared" si="0"/>
        <v>9</v>
      </c>
      <c r="C36" s="108">
        <f>'Показатель 5.1'!J37</f>
        <v>2</v>
      </c>
      <c r="D36" s="109">
        <f>'Показатель 5.2'!J38</f>
        <v>2</v>
      </c>
      <c r="E36" s="109">
        <f>'Показатель 6.1'!J37</f>
        <v>1</v>
      </c>
      <c r="F36" s="109">
        <f>'Показатель 6.2'!J38</f>
        <v>2</v>
      </c>
      <c r="G36" s="109">
        <f>'Показатель 6.3'!J37</f>
        <v>1</v>
      </c>
      <c r="H36" s="109">
        <f>'Показатель 7.1'!J38</f>
        <v>1</v>
      </c>
    </row>
    <row r="37" spans="1:8" s="62" customFormat="1" ht="15.95" customHeight="1" x14ac:dyDescent="0.2">
      <c r="A37" s="126" t="s">
        <v>39</v>
      </c>
      <c r="B37" s="107">
        <f t="shared" si="0"/>
        <v>5.25</v>
      </c>
      <c r="C37" s="108">
        <f>'Показатель 5.1'!J38</f>
        <v>2</v>
      </c>
      <c r="D37" s="109">
        <f>'Показатель 5.2'!J39</f>
        <v>2</v>
      </c>
      <c r="E37" s="109">
        <f>'Показатель 6.1'!J38</f>
        <v>0.25</v>
      </c>
      <c r="F37" s="109">
        <f>'Показатель 6.2'!J39</f>
        <v>0.5</v>
      </c>
      <c r="G37" s="109">
        <f>'Показатель 6.3'!J38</f>
        <v>0.5</v>
      </c>
      <c r="H37" s="109">
        <f>'Показатель 7.1'!J39</f>
        <v>0</v>
      </c>
    </row>
    <row r="38" spans="1:8" s="62" customFormat="1" ht="15.95" customHeight="1" x14ac:dyDescent="0.2">
      <c r="A38" s="126" t="s">
        <v>40</v>
      </c>
      <c r="B38" s="107">
        <f t="shared" si="0"/>
        <v>8.5</v>
      </c>
      <c r="C38" s="108">
        <f>'Показатель 5.1'!J39</f>
        <v>2</v>
      </c>
      <c r="D38" s="109">
        <f>'Показатель 5.2'!J40</f>
        <v>2</v>
      </c>
      <c r="E38" s="109">
        <f>'Показатель 6.1'!J39</f>
        <v>0.5</v>
      </c>
      <c r="F38" s="109">
        <f>'Показатель 6.2'!J40</f>
        <v>2</v>
      </c>
      <c r="G38" s="109">
        <f>'Показатель 6.3'!J39</f>
        <v>1</v>
      </c>
      <c r="H38" s="109">
        <f>'Показатель 7.1'!J40</f>
        <v>1</v>
      </c>
    </row>
    <row r="39" spans="1:8" s="62" customFormat="1" ht="15.95" customHeight="1" x14ac:dyDescent="0.2">
      <c r="A39" s="126" t="s">
        <v>41</v>
      </c>
      <c r="B39" s="107">
        <f t="shared" si="0"/>
        <v>7</v>
      </c>
      <c r="C39" s="108">
        <f>'Показатель 5.1'!J40</f>
        <v>0</v>
      </c>
      <c r="D39" s="109">
        <f>'Показатель 5.2'!J41</f>
        <v>2</v>
      </c>
      <c r="E39" s="109">
        <f>'Показатель 6.1'!J40</f>
        <v>1</v>
      </c>
      <c r="F39" s="109">
        <f>'Показатель 6.2'!J41</f>
        <v>2</v>
      </c>
      <c r="G39" s="109">
        <f>'Показатель 6.3'!J40</f>
        <v>1</v>
      </c>
      <c r="H39" s="109">
        <f>'Показатель 7.1'!J41</f>
        <v>1</v>
      </c>
    </row>
    <row r="40" spans="1:8" s="62" customFormat="1" ht="15.95" customHeight="1" x14ac:dyDescent="0.2">
      <c r="A40" s="126" t="s">
        <v>42</v>
      </c>
      <c r="B40" s="107">
        <f t="shared" si="0"/>
        <v>8</v>
      </c>
      <c r="C40" s="108">
        <f>'Показатель 5.1'!J41</f>
        <v>2</v>
      </c>
      <c r="D40" s="109">
        <f>'Показатель 5.2'!J42</f>
        <v>2</v>
      </c>
      <c r="E40" s="109">
        <f>'Показатель 6.1'!J41</f>
        <v>1</v>
      </c>
      <c r="F40" s="109">
        <f>'Показатель 6.2'!J42</f>
        <v>2</v>
      </c>
      <c r="G40" s="109">
        <f>'Показатель 6.3'!J41</f>
        <v>1</v>
      </c>
      <c r="H40" s="109">
        <f>'Показатель 7.1'!J42</f>
        <v>0</v>
      </c>
    </row>
    <row r="41" spans="1:8" s="62" customFormat="1" ht="15.95" customHeight="1" x14ac:dyDescent="0.2">
      <c r="A41" s="126" t="s">
        <v>43</v>
      </c>
      <c r="B41" s="107">
        <f t="shared" si="0"/>
        <v>10</v>
      </c>
      <c r="C41" s="108">
        <f>'Показатель 5.1'!J42</f>
        <v>2</v>
      </c>
      <c r="D41" s="109">
        <f>'Показатель 5.2'!J43</f>
        <v>2</v>
      </c>
      <c r="E41" s="109">
        <f>'Показатель 6.1'!J42</f>
        <v>1</v>
      </c>
      <c r="F41" s="109">
        <f>'Показатель 6.2'!J43</f>
        <v>2</v>
      </c>
      <c r="G41" s="109">
        <f>'Показатель 6.3'!J42</f>
        <v>1</v>
      </c>
      <c r="H41" s="109">
        <f>'Показатель 7.1'!J43</f>
        <v>2</v>
      </c>
    </row>
    <row r="42" spans="1:8" s="62" customFormat="1" ht="15.95" customHeight="1" x14ac:dyDescent="0.2">
      <c r="A42" s="126" t="s">
        <v>44</v>
      </c>
      <c r="B42" s="107">
        <f t="shared" si="0"/>
        <v>4.5</v>
      </c>
      <c r="C42" s="108">
        <f>'Показатель 5.1'!J43</f>
        <v>2</v>
      </c>
      <c r="D42" s="109">
        <f>'Показатель 5.2'!J44</f>
        <v>0</v>
      </c>
      <c r="E42" s="109">
        <f>'Показатель 6.1'!J43</f>
        <v>0</v>
      </c>
      <c r="F42" s="109">
        <f>'Показатель 6.2'!J44</f>
        <v>1</v>
      </c>
      <c r="G42" s="109">
        <f>'Показатель 6.3'!J43</f>
        <v>1</v>
      </c>
      <c r="H42" s="109">
        <f>'Показатель 7.1'!J44</f>
        <v>0.5</v>
      </c>
    </row>
    <row r="43" spans="1:8" s="62" customFormat="1" ht="15.95" customHeight="1" x14ac:dyDescent="0.2">
      <c r="A43" s="126" t="s">
        <v>45</v>
      </c>
      <c r="B43" s="107">
        <f t="shared" si="0"/>
        <v>8</v>
      </c>
      <c r="C43" s="108">
        <f>'Показатель 5.1'!J44</f>
        <v>2</v>
      </c>
      <c r="D43" s="109">
        <f>'Показатель 5.2'!J45</f>
        <v>2</v>
      </c>
      <c r="E43" s="109">
        <f>'Показатель 6.1'!J44</f>
        <v>1</v>
      </c>
      <c r="F43" s="109">
        <f>'Показатель 6.2'!J45</f>
        <v>1</v>
      </c>
      <c r="G43" s="109">
        <f>'Показатель 6.3'!J44</f>
        <v>1</v>
      </c>
      <c r="H43" s="109">
        <f>'Показатель 7.1'!J45</f>
        <v>1</v>
      </c>
    </row>
    <row r="44" spans="1:8" s="62" customFormat="1" ht="15.95" customHeight="1" x14ac:dyDescent="0.2">
      <c r="A44" s="126" t="s">
        <v>46</v>
      </c>
      <c r="B44" s="107">
        <f t="shared" si="0"/>
        <v>3</v>
      </c>
      <c r="C44" s="108">
        <f>'Показатель 5.1'!J45</f>
        <v>1</v>
      </c>
      <c r="D44" s="109">
        <f>'Показатель 5.2'!J46</f>
        <v>0</v>
      </c>
      <c r="E44" s="109">
        <f>'Показатель 6.1'!J45</f>
        <v>0</v>
      </c>
      <c r="F44" s="109">
        <f>'Показатель 6.2'!J46</f>
        <v>1</v>
      </c>
      <c r="G44" s="109">
        <f>'Показатель 6.3'!J45</f>
        <v>1</v>
      </c>
      <c r="H44" s="109">
        <f>'Показатель 7.1'!J46</f>
        <v>0</v>
      </c>
    </row>
    <row r="45" spans="1:8" s="62" customFormat="1" ht="15.95" customHeight="1" x14ac:dyDescent="0.2">
      <c r="A45" s="126" t="s">
        <v>47</v>
      </c>
      <c r="B45" s="107">
        <f t="shared" si="0"/>
        <v>8</v>
      </c>
      <c r="C45" s="108">
        <f>'Показатель 5.1'!J46</f>
        <v>2</v>
      </c>
      <c r="D45" s="109">
        <f>'Показатель 5.2'!J47</f>
        <v>2</v>
      </c>
      <c r="E45" s="109">
        <f>'Показатель 6.1'!J46</f>
        <v>1</v>
      </c>
      <c r="F45" s="109">
        <f>'Показатель 6.2'!J47</f>
        <v>2</v>
      </c>
      <c r="G45" s="109">
        <f>'Показатель 6.3'!J46</f>
        <v>1</v>
      </c>
      <c r="H45" s="109">
        <f>'Показатель 7.1'!J47</f>
        <v>0</v>
      </c>
    </row>
    <row r="46" spans="1:8" s="62" customFormat="1" ht="15.95" customHeight="1" x14ac:dyDescent="0.2">
      <c r="A46" s="126" t="s">
        <v>48</v>
      </c>
      <c r="B46" s="107">
        <f t="shared" si="0"/>
        <v>10</v>
      </c>
      <c r="C46" s="108">
        <f>'Показатель 5.1'!J47</f>
        <v>2</v>
      </c>
      <c r="D46" s="109">
        <f>'Показатель 5.2'!J48</f>
        <v>2</v>
      </c>
      <c r="E46" s="109">
        <f>'Показатель 6.1'!J47</f>
        <v>1</v>
      </c>
      <c r="F46" s="109">
        <f>'Показатель 6.2'!J48</f>
        <v>2</v>
      </c>
      <c r="G46" s="109">
        <f>'Показатель 6.3'!J47</f>
        <v>1</v>
      </c>
      <c r="H46" s="109">
        <f>'Показатель 7.1'!J48</f>
        <v>2</v>
      </c>
    </row>
    <row r="47" spans="1:8" s="62" customFormat="1" ht="15.95" customHeight="1" x14ac:dyDescent="0.2">
      <c r="A47" s="126" t="s">
        <v>49</v>
      </c>
      <c r="B47" s="107">
        <f t="shared" si="0"/>
        <v>5</v>
      </c>
      <c r="C47" s="108">
        <f>'Показатель 5.1'!J48</f>
        <v>2</v>
      </c>
      <c r="D47" s="109">
        <f>'Показатель 5.2'!J49</f>
        <v>2</v>
      </c>
      <c r="E47" s="109">
        <f>'Показатель 6.1'!J48</f>
        <v>0</v>
      </c>
      <c r="F47" s="109">
        <f>'Показатель 6.2'!J49</f>
        <v>0</v>
      </c>
      <c r="G47" s="109">
        <f>'Показатель 6.3'!J48</f>
        <v>0</v>
      </c>
      <c r="H47" s="109">
        <f>'Показатель 7.1'!J49</f>
        <v>1</v>
      </c>
    </row>
    <row r="48" spans="1:8" s="62" customFormat="1" ht="15.95" customHeight="1" x14ac:dyDescent="0.2">
      <c r="A48" s="126" t="s">
        <v>50</v>
      </c>
      <c r="B48" s="107">
        <f t="shared" si="0"/>
        <v>8</v>
      </c>
      <c r="C48" s="108">
        <f>'Показатель 5.1'!J49</f>
        <v>2</v>
      </c>
      <c r="D48" s="109">
        <f>'Показатель 5.2'!J50</f>
        <v>2</v>
      </c>
      <c r="E48" s="109">
        <f>'Показатель 6.1'!J49</f>
        <v>1</v>
      </c>
      <c r="F48" s="109">
        <f>'Показатель 6.2'!J50</f>
        <v>2</v>
      </c>
      <c r="G48" s="109">
        <f>'Показатель 6.3'!J49</f>
        <v>1</v>
      </c>
      <c r="H48" s="109">
        <f>'Показатель 7.1'!J50</f>
        <v>0</v>
      </c>
    </row>
  </sheetData>
  <mergeCells count="1">
    <mergeCell ref="A1:H1"/>
  </mergeCells>
  <pageMargins left="0.31496062992125984" right="0.31496062992125984" top="0.15748031496062992" bottom="0.15748031496062992" header="0.31496062992125984" footer="0.31496062992125984"/>
  <pageSetup paperSize="9" scale="6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view="pageBreakPreview" zoomScale="98" zoomScaleNormal="100" zoomScaleSheetLayoutView="98" workbookViewId="0">
      <pane ySplit="5" topLeftCell="A9" activePane="bottomLeft" state="frozen"/>
      <selection activeCell="R28" sqref="R28"/>
      <selection pane="bottomLeft" activeCell="B45" sqref="B45"/>
    </sheetView>
  </sheetViews>
  <sheetFormatPr defaultRowHeight="15" x14ac:dyDescent="0.25"/>
  <cols>
    <col min="1" max="1" width="6.140625" style="3" customWidth="1"/>
    <col min="2" max="2" width="110.28515625" style="3" customWidth="1"/>
    <col min="3" max="3" width="7.42578125" style="3" customWidth="1"/>
    <col min="4" max="16384" width="9.140625" style="3"/>
  </cols>
  <sheetData>
    <row r="1" spans="1:3" ht="15.75" x14ac:dyDescent="0.25">
      <c r="A1" s="153" t="s">
        <v>51</v>
      </c>
      <c r="B1" s="153"/>
      <c r="C1" s="153"/>
    </row>
    <row r="2" spans="1:3" ht="15.75" x14ac:dyDescent="0.25">
      <c r="A2" s="65"/>
      <c r="B2" s="65"/>
      <c r="C2" s="65"/>
    </row>
    <row r="3" spans="1:3" x14ac:dyDescent="0.25">
      <c r="A3" s="66"/>
      <c r="B3" s="66"/>
      <c r="C3" s="67"/>
    </row>
    <row r="4" spans="1:3" ht="15" customHeight="1" x14ac:dyDescent="0.25">
      <c r="A4" s="154" t="s">
        <v>52</v>
      </c>
      <c r="B4" s="155" t="s">
        <v>53</v>
      </c>
      <c r="C4" s="155" t="s">
        <v>54</v>
      </c>
    </row>
    <row r="5" spans="1:3" x14ac:dyDescent="0.25">
      <c r="A5" s="154"/>
      <c r="B5" s="155"/>
      <c r="C5" s="155"/>
    </row>
    <row r="6" spans="1:3" x14ac:dyDescent="0.25">
      <c r="A6" s="68" t="s">
        <v>55</v>
      </c>
      <c r="B6" s="69" t="s">
        <v>56</v>
      </c>
      <c r="C6" s="70">
        <f>C9+C13</f>
        <v>4</v>
      </c>
    </row>
    <row r="7" spans="1:3" ht="36.75" customHeight="1" x14ac:dyDescent="0.25">
      <c r="A7" s="156" t="s">
        <v>57</v>
      </c>
      <c r="B7" s="71" t="s">
        <v>58</v>
      </c>
      <c r="C7" s="157"/>
    </row>
    <row r="8" spans="1:3" ht="87.75" customHeight="1" x14ac:dyDescent="0.25">
      <c r="A8" s="156"/>
      <c r="B8" s="72" t="s">
        <v>59</v>
      </c>
      <c r="C8" s="157"/>
    </row>
    <row r="9" spans="1:3" x14ac:dyDescent="0.25">
      <c r="A9" s="73"/>
      <c r="B9" s="74" t="s">
        <v>60</v>
      </c>
      <c r="C9" s="75">
        <v>2</v>
      </c>
    </row>
    <row r="10" spans="1:3" x14ac:dyDescent="0.25">
      <c r="A10" s="73"/>
      <c r="B10" s="76" t="s">
        <v>61</v>
      </c>
      <c r="C10" s="75">
        <v>0</v>
      </c>
    </row>
    <row r="11" spans="1:3" ht="38.25" customHeight="1" x14ac:dyDescent="0.25">
      <c r="A11" s="151" t="s">
        <v>62</v>
      </c>
      <c r="B11" s="71" t="s">
        <v>63</v>
      </c>
      <c r="C11" s="152"/>
    </row>
    <row r="12" spans="1:3" ht="136.5" customHeight="1" x14ac:dyDescent="0.25">
      <c r="A12" s="151"/>
      <c r="B12" s="77" t="s">
        <v>64</v>
      </c>
      <c r="C12" s="152"/>
    </row>
    <row r="13" spans="1:3" x14ac:dyDescent="0.25">
      <c r="A13" s="78"/>
      <c r="B13" s="74" t="s">
        <v>65</v>
      </c>
      <c r="C13" s="75">
        <v>2</v>
      </c>
    </row>
    <row r="14" spans="1:3" x14ac:dyDescent="0.25">
      <c r="A14" s="78"/>
      <c r="B14" s="74" t="s">
        <v>66</v>
      </c>
      <c r="C14" s="75">
        <v>1</v>
      </c>
    </row>
    <row r="15" spans="1:3" x14ac:dyDescent="0.25">
      <c r="A15" s="78"/>
      <c r="B15" s="76" t="s">
        <v>67</v>
      </c>
      <c r="C15" s="75">
        <v>0</v>
      </c>
    </row>
    <row r="16" spans="1:3" x14ac:dyDescent="0.25">
      <c r="A16" s="79" t="s">
        <v>68</v>
      </c>
      <c r="B16" s="69" t="s">
        <v>69</v>
      </c>
      <c r="C16" s="70">
        <f>C19+C23+C28</f>
        <v>4</v>
      </c>
    </row>
    <row r="17" spans="1:3" ht="34.5" customHeight="1" x14ac:dyDescent="0.25">
      <c r="A17" s="147" t="s">
        <v>70</v>
      </c>
      <c r="B17" s="71" t="s">
        <v>71</v>
      </c>
      <c r="C17" s="149"/>
    </row>
    <row r="18" spans="1:3" ht="171" customHeight="1" x14ac:dyDescent="0.25">
      <c r="A18" s="148"/>
      <c r="B18" s="77" t="s">
        <v>254</v>
      </c>
      <c r="C18" s="150"/>
    </row>
    <row r="19" spans="1:3" ht="15" customHeight="1" x14ac:dyDescent="0.25">
      <c r="A19" s="80"/>
      <c r="B19" s="74" t="s">
        <v>72</v>
      </c>
      <c r="C19" s="75">
        <v>1</v>
      </c>
    </row>
    <row r="20" spans="1:3" x14ac:dyDescent="0.25">
      <c r="A20" s="80"/>
      <c r="B20" s="74" t="s">
        <v>73</v>
      </c>
      <c r="C20" s="75">
        <v>0</v>
      </c>
    </row>
    <row r="21" spans="1:3" ht="45.75" customHeight="1" x14ac:dyDescent="0.25">
      <c r="A21" s="147" t="s">
        <v>74</v>
      </c>
      <c r="B21" s="71" t="s">
        <v>75</v>
      </c>
      <c r="C21" s="149"/>
    </row>
    <row r="22" spans="1:3" ht="101.25" customHeight="1" x14ac:dyDescent="0.25">
      <c r="A22" s="148"/>
      <c r="B22" s="72" t="s">
        <v>76</v>
      </c>
      <c r="C22" s="150"/>
    </row>
    <row r="23" spans="1:3" x14ac:dyDescent="0.25">
      <c r="A23" s="80"/>
      <c r="B23" s="74" t="s">
        <v>77</v>
      </c>
      <c r="C23" s="75">
        <v>2</v>
      </c>
    </row>
    <row r="24" spans="1:3" x14ac:dyDescent="0.25">
      <c r="A24" s="80"/>
      <c r="B24" s="74" t="s">
        <v>78</v>
      </c>
      <c r="C24" s="75">
        <v>1</v>
      </c>
    </row>
    <row r="25" spans="1:3" x14ac:dyDescent="0.25">
      <c r="A25" s="80"/>
      <c r="B25" s="74" t="s">
        <v>73</v>
      </c>
      <c r="C25" s="75">
        <v>0</v>
      </c>
    </row>
    <row r="26" spans="1:3" ht="33.75" customHeight="1" x14ac:dyDescent="0.25">
      <c r="A26" s="147" t="s">
        <v>79</v>
      </c>
      <c r="B26" s="71" t="s">
        <v>80</v>
      </c>
      <c r="C26" s="149"/>
    </row>
    <row r="27" spans="1:3" ht="69" customHeight="1" x14ac:dyDescent="0.25">
      <c r="A27" s="148"/>
      <c r="B27" s="77" t="s">
        <v>81</v>
      </c>
      <c r="C27" s="150"/>
    </row>
    <row r="28" spans="1:3" x14ac:dyDescent="0.25">
      <c r="A28" s="80"/>
      <c r="B28" s="74" t="s">
        <v>82</v>
      </c>
      <c r="C28" s="75">
        <v>1</v>
      </c>
    </row>
    <row r="29" spans="1:3" x14ac:dyDescent="0.25">
      <c r="A29" s="80"/>
      <c r="B29" s="74" t="s">
        <v>73</v>
      </c>
      <c r="C29" s="75">
        <v>0</v>
      </c>
    </row>
    <row r="30" spans="1:3" x14ac:dyDescent="0.25">
      <c r="A30" s="79" t="s">
        <v>83</v>
      </c>
      <c r="B30" s="69" t="s">
        <v>84</v>
      </c>
      <c r="C30" s="70">
        <f>C33</f>
        <v>2</v>
      </c>
    </row>
    <row r="31" spans="1:3" ht="34.5" customHeight="1" x14ac:dyDescent="0.25">
      <c r="A31" s="147" t="s">
        <v>85</v>
      </c>
      <c r="B31" s="71" t="s">
        <v>86</v>
      </c>
      <c r="C31" s="149"/>
    </row>
    <row r="32" spans="1:3" ht="94.5" customHeight="1" x14ac:dyDescent="0.25">
      <c r="A32" s="148"/>
      <c r="B32" s="77" t="s">
        <v>87</v>
      </c>
      <c r="C32" s="150"/>
    </row>
    <row r="33" spans="1:3" ht="41.25" customHeight="1" x14ac:dyDescent="0.25">
      <c r="A33" s="80"/>
      <c r="B33" s="74" t="s">
        <v>88</v>
      </c>
      <c r="C33" s="75">
        <v>2</v>
      </c>
    </row>
    <row r="34" spans="1:3" ht="25.5" x14ac:dyDescent="0.25">
      <c r="A34" s="80"/>
      <c r="B34" s="74" t="s">
        <v>89</v>
      </c>
      <c r="C34" s="75">
        <v>1</v>
      </c>
    </row>
    <row r="35" spans="1:3" ht="25.5" x14ac:dyDescent="0.25">
      <c r="A35" s="80"/>
      <c r="B35" s="74" t="s">
        <v>90</v>
      </c>
      <c r="C35" s="75">
        <v>0</v>
      </c>
    </row>
    <row r="36" spans="1:3" x14ac:dyDescent="0.25">
      <c r="A36" s="41"/>
      <c r="B36" s="81" t="s">
        <v>91</v>
      </c>
      <c r="C36" s="82">
        <f>C6+C16+C30</f>
        <v>10</v>
      </c>
    </row>
  </sheetData>
  <mergeCells count="16">
    <mergeCell ref="A1:C1"/>
    <mergeCell ref="A4:A5"/>
    <mergeCell ref="B4:B5"/>
    <mergeCell ref="C4:C5"/>
    <mergeCell ref="A7:A8"/>
    <mergeCell ref="C7:C8"/>
    <mergeCell ref="A26:A27"/>
    <mergeCell ref="C26:C27"/>
    <mergeCell ref="A31:A32"/>
    <mergeCell ref="C31:C32"/>
    <mergeCell ref="A11:A12"/>
    <mergeCell ref="C11:C12"/>
    <mergeCell ref="A17:A18"/>
    <mergeCell ref="C17:C18"/>
    <mergeCell ref="A21:A22"/>
    <mergeCell ref="C21:C22"/>
  </mergeCells>
  <pageMargins left="1.299212598425197" right="0.70866141732283472" top="0.35433070866141736" bottom="0.35433070866141736" header="0.31496062992125984" footer="0.31496062992125984"/>
  <pageSetup paperSize="9" scale="6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8"/>
  <sheetViews>
    <sheetView view="pageBreakPreview" zoomScale="85" zoomScaleNormal="100" zoomScaleSheetLayoutView="85" workbookViewId="0">
      <pane ySplit="6" topLeftCell="A7" activePane="bottomLeft" state="frozenSplit"/>
      <selection activeCell="R28" sqref="R28"/>
      <selection pane="bottomLeft" activeCell="N4" sqref="N4"/>
    </sheetView>
  </sheetViews>
  <sheetFormatPr defaultRowHeight="12.75" x14ac:dyDescent="0.2"/>
  <cols>
    <col min="1" max="1" width="3.85546875" style="24" customWidth="1"/>
    <col min="2" max="2" width="23.28515625" style="5" customWidth="1"/>
    <col min="3" max="3" width="55.140625" style="30" customWidth="1"/>
    <col min="4" max="4" width="16.28515625" style="30" customWidth="1"/>
    <col min="5" max="5" width="25.28515625" style="30" customWidth="1"/>
    <col min="6" max="6" width="11" style="30" customWidth="1"/>
    <col min="7" max="7" width="12.140625" style="30" customWidth="1"/>
    <col min="8" max="8" width="10.42578125" style="30" customWidth="1"/>
    <col min="9" max="9" width="10.42578125" style="5" customWidth="1"/>
    <col min="10" max="10" width="9.140625" style="5"/>
    <col min="11" max="11" width="49.7109375" style="5" customWidth="1"/>
    <col min="12" max="12" width="41" style="5" customWidth="1"/>
    <col min="13" max="16384" width="9.140625" style="5"/>
  </cols>
  <sheetData>
    <row r="1" spans="1:12" ht="17.25" customHeight="1" x14ac:dyDescent="0.25">
      <c r="A1" s="1" t="s">
        <v>92</v>
      </c>
      <c r="B1" s="2"/>
      <c r="C1" s="2"/>
      <c r="D1" s="2"/>
      <c r="E1" s="2"/>
      <c r="F1" s="2"/>
      <c r="G1" s="2"/>
      <c r="H1" s="2"/>
      <c r="I1" s="2"/>
      <c r="J1" s="2"/>
      <c r="K1" s="3"/>
      <c r="L1" s="4"/>
    </row>
    <row r="2" spans="1:12" ht="16.5" customHeight="1" x14ac:dyDescent="0.2">
      <c r="A2" s="6" t="s">
        <v>93</v>
      </c>
      <c r="B2" s="7"/>
      <c r="C2" s="8"/>
      <c r="D2" s="8"/>
      <c r="E2" s="8"/>
      <c r="F2" s="8"/>
      <c r="G2" s="8"/>
      <c r="H2" s="4"/>
    </row>
    <row r="3" spans="1:12" ht="27.75" customHeight="1" x14ac:dyDescent="0.2">
      <c r="A3" s="159" t="str">
        <f>'Методика III этап'!B8</f>
        <v xml:space="preserve">В целях оценки показателя учитывается публикация всех решений о внесении изменений в решение о бюджете, принятых на момент проведения мониторинга. В случае, если не опубликовано хотя бы одно решение о внесении изменений в решение о бюджете из числа принятых, оценка показателя принимает значение 0 баллов. 
Решения о внесении изменений в решение о бюджете должны быть опубликованы не позднее 15 рабочих дней после подписания решения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v>
      </c>
      <c r="B3" s="159"/>
      <c r="C3" s="159"/>
      <c r="D3" s="159"/>
      <c r="E3" s="159"/>
      <c r="F3" s="159"/>
      <c r="G3" s="159"/>
      <c r="H3" s="159"/>
      <c r="I3" s="159"/>
      <c r="J3" s="159"/>
      <c r="K3" s="159"/>
      <c r="L3" s="159"/>
    </row>
    <row r="4" spans="1:12" ht="51" customHeight="1" x14ac:dyDescent="0.2">
      <c r="A4" s="160" t="s">
        <v>52</v>
      </c>
      <c r="B4" s="9" t="s">
        <v>9</v>
      </c>
      <c r="C4" s="9" t="str">
        <f>'Методика III этап'!B7</f>
        <v>Опубликование решений о внесении изменений в решение о бюджете муниципального образования на текущий финансовый год (текущий финансовый год и плановый период) на портале (сайте)</v>
      </c>
      <c r="D4" s="9" t="s">
        <v>94</v>
      </c>
      <c r="E4" s="160" t="s">
        <v>95</v>
      </c>
      <c r="F4" s="160" t="s">
        <v>96</v>
      </c>
      <c r="G4" s="160"/>
      <c r="H4" s="160"/>
      <c r="I4" s="160"/>
      <c r="J4" s="160"/>
      <c r="K4" s="160" t="s">
        <v>97</v>
      </c>
      <c r="L4" s="160" t="s">
        <v>98</v>
      </c>
    </row>
    <row r="5" spans="1:12" s="11" customFormat="1" ht="30.75" customHeight="1" x14ac:dyDescent="0.2">
      <c r="A5" s="160"/>
      <c r="B5" s="160" t="s">
        <v>99</v>
      </c>
      <c r="C5" s="10" t="str">
        <f>'Методика III этап'!B9</f>
        <v>Опубликованы, или внесение изменений в решение не осуществлялось</v>
      </c>
      <c r="D5" s="161" t="s">
        <v>100</v>
      </c>
      <c r="E5" s="160"/>
      <c r="F5" s="158" t="s">
        <v>101</v>
      </c>
      <c r="G5" s="161" t="s">
        <v>102</v>
      </c>
      <c r="H5" s="161"/>
      <c r="I5" s="161"/>
      <c r="J5" s="158" t="s">
        <v>103</v>
      </c>
      <c r="K5" s="160"/>
      <c r="L5" s="160"/>
    </row>
    <row r="6" spans="1:12" s="11" customFormat="1" ht="46.5" customHeight="1" x14ac:dyDescent="0.2">
      <c r="A6" s="160"/>
      <c r="B6" s="160"/>
      <c r="C6" s="10" t="str">
        <f>'Методика III этап'!B10</f>
        <v xml:space="preserve">Не опубликованы или опубликованы в отдельных случаях </v>
      </c>
      <c r="D6" s="161"/>
      <c r="E6" s="160"/>
      <c r="F6" s="158"/>
      <c r="G6" s="10" t="s">
        <v>104</v>
      </c>
      <c r="H6" s="10" t="s">
        <v>105</v>
      </c>
      <c r="I6" s="10" t="s">
        <v>106</v>
      </c>
      <c r="J6" s="158"/>
      <c r="K6" s="160"/>
      <c r="L6" s="160"/>
    </row>
    <row r="7" spans="1:12" s="19" customFormat="1" x14ac:dyDescent="0.2">
      <c r="A7" s="12"/>
      <c r="B7" s="13" t="s">
        <v>10</v>
      </c>
      <c r="C7" s="14"/>
      <c r="D7" s="14"/>
      <c r="E7" s="15"/>
      <c r="F7" s="16"/>
      <c r="G7" s="16"/>
      <c r="H7" s="16"/>
      <c r="I7" s="16"/>
      <c r="J7" s="16"/>
      <c r="K7" s="17"/>
      <c r="L7" s="18"/>
    </row>
    <row r="8" spans="1:12" s="20" customFormat="1" ht="25.5" x14ac:dyDescent="0.2">
      <c r="A8" s="33">
        <v>1</v>
      </c>
      <c r="B8" s="34" t="s">
        <v>12</v>
      </c>
      <c r="C8" s="35" t="s">
        <v>60</v>
      </c>
      <c r="D8" s="36" t="s">
        <v>107</v>
      </c>
      <c r="E8" s="37"/>
      <c r="F8" s="38">
        <f>IF(C8=$C$5,2,0)</f>
        <v>2</v>
      </c>
      <c r="G8" s="38"/>
      <c r="H8" s="38"/>
      <c r="I8" s="38"/>
      <c r="J8" s="39">
        <f>F8*(1-G8)*(1-H8)*(1-I8)</f>
        <v>2</v>
      </c>
      <c r="K8" s="31" t="s">
        <v>252</v>
      </c>
      <c r="L8" s="32"/>
    </row>
    <row r="9" spans="1:12" s="20" customFormat="1" ht="25.5" x14ac:dyDescent="0.2">
      <c r="A9" s="33">
        <v>2</v>
      </c>
      <c r="B9" s="34" t="s">
        <v>411</v>
      </c>
      <c r="C9" s="35" t="s">
        <v>60</v>
      </c>
      <c r="D9" s="36" t="s">
        <v>111</v>
      </c>
      <c r="E9" s="37"/>
      <c r="F9" s="38">
        <f t="shared" ref="F9:F11" si="0">IF(C9=$C$5,2,0)</f>
        <v>2</v>
      </c>
      <c r="G9" s="38"/>
      <c r="H9" s="38"/>
      <c r="I9" s="38"/>
      <c r="J9" s="39">
        <f>F9*(1-G9)*(1-H9)*(1-I9)</f>
        <v>2</v>
      </c>
      <c r="K9" s="99" t="s">
        <v>258</v>
      </c>
      <c r="L9" s="32"/>
    </row>
    <row r="10" spans="1:12" s="20" customFormat="1" ht="38.25" x14ac:dyDescent="0.2">
      <c r="A10" s="33">
        <v>3</v>
      </c>
      <c r="B10" s="34" t="s">
        <v>13</v>
      </c>
      <c r="C10" s="35" t="s">
        <v>60</v>
      </c>
      <c r="D10" s="36" t="s">
        <v>108</v>
      </c>
      <c r="E10" s="110"/>
      <c r="F10" s="38">
        <f t="shared" si="0"/>
        <v>2</v>
      </c>
      <c r="G10" s="38"/>
      <c r="H10" s="38"/>
      <c r="I10" s="38"/>
      <c r="J10" s="38">
        <f t="shared" ref="J10:J11" si="1">F10*(1-G10)*(1-H10)*(1-I10)</f>
        <v>2</v>
      </c>
      <c r="K10" s="99" t="s">
        <v>261</v>
      </c>
      <c r="L10" s="21"/>
    </row>
    <row r="11" spans="1:12" s="20" customFormat="1" ht="64.5" customHeight="1" x14ac:dyDescent="0.2">
      <c r="A11" s="33">
        <v>4</v>
      </c>
      <c r="B11" s="34" t="s">
        <v>227</v>
      </c>
      <c r="C11" s="35" t="s">
        <v>60</v>
      </c>
      <c r="D11" s="36" t="s">
        <v>107</v>
      </c>
      <c r="E11" s="114"/>
      <c r="F11" s="38">
        <f t="shared" si="0"/>
        <v>2</v>
      </c>
      <c r="G11" s="38"/>
      <c r="H11" s="38"/>
      <c r="I11" s="38"/>
      <c r="J11" s="38">
        <f t="shared" si="1"/>
        <v>2</v>
      </c>
      <c r="K11" s="99" t="s">
        <v>265</v>
      </c>
      <c r="L11" s="32" t="s">
        <v>109</v>
      </c>
    </row>
    <row r="12" spans="1:12" s="121" customFormat="1" x14ac:dyDescent="0.2">
      <c r="A12" s="117"/>
      <c r="B12" s="13" t="s">
        <v>11</v>
      </c>
      <c r="C12" s="119"/>
      <c r="D12" s="119"/>
      <c r="E12" s="51"/>
      <c r="F12" s="16"/>
      <c r="G12" s="16"/>
      <c r="H12" s="16"/>
      <c r="I12" s="16"/>
      <c r="J12" s="16"/>
      <c r="K12" s="118"/>
      <c r="L12" s="120"/>
    </row>
    <row r="13" spans="1:12" s="20" customFormat="1" ht="76.5" x14ac:dyDescent="0.2">
      <c r="A13" s="33">
        <v>5</v>
      </c>
      <c r="B13" s="34" t="s">
        <v>14</v>
      </c>
      <c r="C13" s="35" t="s">
        <v>60</v>
      </c>
      <c r="D13" s="36" t="s">
        <v>107</v>
      </c>
      <c r="E13" s="114"/>
      <c r="F13" s="38">
        <f>IF(C13=$C$5,2,0)</f>
        <v>2</v>
      </c>
      <c r="G13" s="38"/>
      <c r="H13" s="38"/>
      <c r="I13" s="38">
        <v>0.5</v>
      </c>
      <c r="J13" s="38">
        <f>F13*(1-H13)*(1-I13)*(1-G13)</f>
        <v>1</v>
      </c>
      <c r="K13" s="99" t="s">
        <v>269</v>
      </c>
      <c r="L13" s="101" t="s">
        <v>270</v>
      </c>
    </row>
    <row r="14" spans="1:12" s="20" customFormat="1" ht="25.5" x14ac:dyDescent="0.2">
      <c r="A14" s="33">
        <v>6</v>
      </c>
      <c r="B14" s="34" t="s">
        <v>15</v>
      </c>
      <c r="C14" s="35" t="s">
        <v>61</v>
      </c>
      <c r="D14" s="36" t="s">
        <v>107</v>
      </c>
      <c r="E14" s="37"/>
      <c r="F14" s="38">
        <f t="shared" ref="F14:F49" si="2">IF(C14=$C$5,2,0)</f>
        <v>0</v>
      </c>
      <c r="G14" s="38"/>
      <c r="H14" s="38"/>
      <c r="I14" s="38"/>
      <c r="J14" s="38">
        <f t="shared" ref="J14:J49" si="3">F14*(1-H14)*(1-I14)*(1-G14)</f>
        <v>0</v>
      </c>
      <c r="K14" s="99" t="s">
        <v>274</v>
      </c>
      <c r="L14" s="127"/>
    </row>
    <row r="15" spans="1:12" s="20" customFormat="1" ht="25.5" x14ac:dyDescent="0.2">
      <c r="A15" s="33">
        <v>7</v>
      </c>
      <c r="B15" s="34" t="s">
        <v>16</v>
      </c>
      <c r="C15" s="35" t="s">
        <v>60</v>
      </c>
      <c r="D15" s="36" t="s">
        <v>111</v>
      </c>
      <c r="E15" s="114"/>
      <c r="F15" s="38">
        <f t="shared" si="2"/>
        <v>2</v>
      </c>
      <c r="G15" s="38"/>
      <c r="H15" s="38"/>
      <c r="I15" s="38"/>
      <c r="J15" s="38">
        <f t="shared" si="3"/>
        <v>2</v>
      </c>
      <c r="K15" s="99" t="s">
        <v>275</v>
      </c>
      <c r="L15" s="22"/>
    </row>
    <row r="16" spans="1:12" s="20" customFormat="1" ht="25.5" x14ac:dyDescent="0.2">
      <c r="A16" s="33">
        <v>8</v>
      </c>
      <c r="B16" s="34" t="s">
        <v>17</v>
      </c>
      <c r="C16" s="35" t="s">
        <v>60</v>
      </c>
      <c r="D16" s="36" t="s">
        <v>134</v>
      </c>
      <c r="E16" s="37"/>
      <c r="F16" s="38">
        <f t="shared" si="2"/>
        <v>2</v>
      </c>
      <c r="G16" s="38"/>
      <c r="H16" s="38"/>
      <c r="I16" s="38"/>
      <c r="J16" s="38">
        <f t="shared" si="3"/>
        <v>2</v>
      </c>
      <c r="K16" s="99" t="s">
        <v>281</v>
      </c>
      <c r="L16" s="101"/>
    </row>
    <row r="17" spans="1:12" s="20" customFormat="1" ht="25.5" x14ac:dyDescent="0.2">
      <c r="A17" s="33">
        <v>9</v>
      </c>
      <c r="B17" s="34" t="s">
        <v>18</v>
      </c>
      <c r="C17" s="35" t="s">
        <v>60</v>
      </c>
      <c r="D17" s="36" t="s">
        <v>111</v>
      </c>
      <c r="E17" s="37"/>
      <c r="F17" s="38">
        <f t="shared" si="2"/>
        <v>2</v>
      </c>
      <c r="G17" s="38"/>
      <c r="H17" s="38"/>
      <c r="I17" s="38"/>
      <c r="J17" s="38">
        <f t="shared" si="3"/>
        <v>2</v>
      </c>
      <c r="K17" s="99" t="s">
        <v>112</v>
      </c>
      <c r="L17" s="101"/>
    </row>
    <row r="18" spans="1:12" s="20" customFormat="1" ht="25.5" x14ac:dyDescent="0.2">
      <c r="A18" s="33">
        <v>10</v>
      </c>
      <c r="B18" s="34" t="s">
        <v>19</v>
      </c>
      <c r="C18" s="35" t="s">
        <v>60</v>
      </c>
      <c r="D18" s="36" t="s">
        <v>107</v>
      </c>
      <c r="E18" s="37"/>
      <c r="F18" s="38">
        <f t="shared" si="2"/>
        <v>2</v>
      </c>
      <c r="G18" s="38"/>
      <c r="H18" s="38"/>
      <c r="I18" s="38"/>
      <c r="J18" s="38">
        <f t="shared" si="3"/>
        <v>2</v>
      </c>
      <c r="K18" s="99" t="s">
        <v>286</v>
      </c>
      <c r="L18" s="101"/>
    </row>
    <row r="19" spans="1:12" s="20" customFormat="1" ht="140.25" x14ac:dyDescent="0.2">
      <c r="A19" s="33">
        <v>11</v>
      </c>
      <c r="B19" s="34" t="s">
        <v>20</v>
      </c>
      <c r="C19" s="35" t="s">
        <v>60</v>
      </c>
      <c r="D19" s="36" t="s">
        <v>107</v>
      </c>
      <c r="E19" s="37"/>
      <c r="F19" s="38">
        <f t="shared" si="2"/>
        <v>2</v>
      </c>
      <c r="G19" s="38"/>
      <c r="H19" s="38">
        <v>0.5</v>
      </c>
      <c r="I19" s="38">
        <v>0.5</v>
      </c>
      <c r="J19" s="38">
        <f t="shared" si="3"/>
        <v>0.5</v>
      </c>
      <c r="K19" s="99" t="s">
        <v>289</v>
      </c>
      <c r="L19" s="101" t="s">
        <v>290</v>
      </c>
    </row>
    <row r="20" spans="1:12" s="20" customFormat="1" ht="66.75" customHeight="1" x14ac:dyDescent="0.2">
      <c r="A20" s="33">
        <v>12</v>
      </c>
      <c r="B20" s="34" t="s">
        <v>21</v>
      </c>
      <c r="C20" s="35" t="s">
        <v>60</v>
      </c>
      <c r="D20" s="36" t="s">
        <v>107</v>
      </c>
      <c r="E20" s="37"/>
      <c r="F20" s="38">
        <f t="shared" si="2"/>
        <v>2</v>
      </c>
      <c r="G20" s="38"/>
      <c r="H20" s="38"/>
      <c r="I20" s="38"/>
      <c r="J20" s="38">
        <f t="shared" si="3"/>
        <v>2</v>
      </c>
      <c r="K20" s="99" t="s">
        <v>113</v>
      </c>
      <c r="L20" s="101" t="s">
        <v>109</v>
      </c>
    </row>
    <row r="21" spans="1:12" s="20" customFormat="1" ht="66" customHeight="1" x14ac:dyDescent="0.2">
      <c r="A21" s="33">
        <v>13</v>
      </c>
      <c r="B21" s="34" t="s">
        <v>22</v>
      </c>
      <c r="C21" s="35" t="s">
        <v>60</v>
      </c>
      <c r="D21" s="36" t="s">
        <v>107</v>
      </c>
      <c r="E21" s="37"/>
      <c r="F21" s="38">
        <f t="shared" si="2"/>
        <v>2</v>
      </c>
      <c r="G21" s="38"/>
      <c r="H21" s="38"/>
      <c r="I21" s="38"/>
      <c r="J21" s="38">
        <f t="shared" si="3"/>
        <v>2</v>
      </c>
      <c r="K21" s="99" t="s">
        <v>114</v>
      </c>
      <c r="L21" s="101" t="s">
        <v>109</v>
      </c>
    </row>
    <row r="22" spans="1:12" s="20" customFormat="1" ht="38.25" x14ac:dyDescent="0.2">
      <c r="A22" s="33">
        <v>14</v>
      </c>
      <c r="B22" s="34" t="s">
        <v>23</v>
      </c>
      <c r="C22" s="35" t="s">
        <v>60</v>
      </c>
      <c r="D22" s="36" t="s">
        <v>115</v>
      </c>
      <c r="E22" s="37"/>
      <c r="F22" s="38">
        <f t="shared" si="2"/>
        <v>2</v>
      </c>
      <c r="G22" s="38"/>
      <c r="H22" s="38"/>
      <c r="I22" s="38"/>
      <c r="J22" s="38">
        <f t="shared" si="3"/>
        <v>2</v>
      </c>
      <c r="K22" s="99" t="s">
        <v>116</v>
      </c>
      <c r="L22" s="101" t="s">
        <v>296</v>
      </c>
    </row>
    <row r="23" spans="1:12" s="20" customFormat="1" ht="51" customHeight="1" x14ac:dyDescent="0.2">
      <c r="A23" s="33">
        <v>15</v>
      </c>
      <c r="B23" s="34" t="s">
        <v>24</v>
      </c>
      <c r="C23" s="35" t="s">
        <v>61</v>
      </c>
      <c r="D23" s="36" t="s">
        <v>107</v>
      </c>
      <c r="E23" s="37"/>
      <c r="F23" s="38">
        <f t="shared" si="2"/>
        <v>0</v>
      </c>
      <c r="G23" s="38"/>
      <c r="H23" s="38"/>
      <c r="I23" s="38"/>
      <c r="J23" s="38">
        <f t="shared" si="3"/>
        <v>0</v>
      </c>
      <c r="K23" s="99" t="s">
        <v>297</v>
      </c>
      <c r="L23" s="35" t="s">
        <v>298</v>
      </c>
    </row>
    <row r="24" spans="1:12" s="20" customFormat="1" ht="67.5" customHeight="1" x14ac:dyDescent="0.2">
      <c r="A24" s="33">
        <v>16</v>
      </c>
      <c r="B24" s="34" t="s">
        <v>25</v>
      </c>
      <c r="C24" s="35" t="s">
        <v>60</v>
      </c>
      <c r="D24" s="36" t="s">
        <v>107</v>
      </c>
      <c r="E24" s="37"/>
      <c r="F24" s="38">
        <f t="shared" si="2"/>
        <v>2</v>
      </c>
      <c r="G24" s="38"/>
      <c r="H24" s="38"/>
      <c r="I24" s="38"/>
      <c r="J24" s="38">
        <f t="shared" si="3"/>
        <v>2</v>
      </c>
      <c r="K24" s="99" t="s">
        <v>307</v>
      </c>
      <c r="L24" s="101" t="s">
        <v>109</v>
      </c>
    </row>
    <row r="25" spans="1:12" s="20" customFormat="1" ht="89.25" x14ac:dyDescent="0.2">
      <c r="A25" s="33">
        <v>17</v>
      </c>
      <c r="B25" s="34" t="s">
        <v>26</v>
      </c>
      <c r="C25" s="35" t="s">
        <v>61</v>
      </c>
      <c r="D25" s="36" t="s">
        <v>107</v>
      </c>
      <c r="E25" s="37"/>
      <c r="F25" s="38">
        <f t="shared" si="2"/>
        <v>0</v>
      </c>
      <c r="G25" s="38"/>
      <c r="H25" s="38"/>
      <c r="I25" s="38"/>
      <c r="J25" s="38">
        <f t="shared" si="3"/>
        <v>0</v>
      </c>
      <c r="K25" s="99" t="s">
        <v>311</v>
      </c>
      <c r="L25" s="101" t="s">
        <v>312</v>
      </c>
    </row>
    <row r="26" spans="1:12" s="20" customFormat="1" ht="25.5" x14ac:dyDescent="0.2">
      <c r="A26" s="33">
        <v>18</v>
      </c>
      <c r="B26" s="34" t="s">
        <v>27</v>
      </c>
      <c r="C26" s="101" t="s">
        <v>60</v>
      </c>
      <c r="D26" s="36" t="s">
        <v>107</v>
      </c>
      <c r="E26" s="37"/>
      <c r="F26" s="38">
        <f t="shared" si="2"/>
        <v>2</v>
      </c>
      <c r="G26" s="38"/>
      <c r="H26" s="38"/>
      <c r="I26" s="38"/>
      <c r="J26" s="38">
        <f t="shared" si="3"/>
        <v>2</v>
      </c>
      <c r="K26" s="99" t="s">
        <v>318</v>
      </c>
      <c r="L26" s="101"/>
    </row>
    <row r="27" spans="1:12" s="20" customFormat="1" ht="25.5" x14ac:dyDescent="0.2">
      <c r="A27" s="33">
        <v>19</v>
      </c>
      <c r="B27" s="34" t="s">
        <v>28</v>
      </c>
      <c r="C27" s="35" t="s">
        <v>61</v>
      </c>
      <c r="D27" s="36" t="s">
        <v>107</v>
      </c>
      <c r="E27" s="37"/>
      <c r="F27" s="38">
        <f t="shared" si="2"/>
        <v>0</v>
      </c>
      <c r="G27" s="38"/>
      <c r="H27" s="38"/>
      <c r="I27" s="38"/>
      <c r="J27" s="38">
        <f t="shared" si="3"/>
        <v>0</v>
      </c>
      <c r="K27" s="99" t="s">
        <v>323</v>
      </c>
      <c r="L27" s="101" t="s">
        <v>324</v>
      </c>
    </row>
    <row r="28" spans="1:12" s="20" customFormat="1" ht="50.25" customHeight="1" x14ac:dyDescent="0.2">
      <c r="A28" s="33">
        <v>20</v>
      </c>
      <c r="B28" s="34" t="s">
        <v>29</v>
      </c>
      <c r="C28" s="35" t="s">
        <v>61</v>
      </c>
      <c r="D28" s="36"/>
      <c r="E28" s="37"/>
      <c r="F28" s="38">
        <f t="shared" si="2"/>
        <v>0</v>
      </c>
      <c r="G28" s="38"/>
      <c r="H28" s="38"/>
      <c r="I28" s="38"/>
      <c r="J28" s="38">
        <f t="shared" si="3"/>
        <v>0</v>
      </c>
      <c r="K28" s="99" t="s">
        <v>332</v>
      </c>
      <c r="L28" s="35" t="s">
        <v>333</v>
      </c>
    </row>
    <row r="29" spans="1:12" s="20" customFormat="1" ht="25.5" x14ac:dyDescent="0.2">
      <c r="A29" s="33">
        <v>21</v>
      </c>
      <c r="B29" s="34" t="s">
        <v>30</v>
      </c>
      <c r="C29" s="35" t="s">
        <v>60</v>
      </c>
      <c r="D29" s="36" t="s">
        <v>107</v>
      </c>
      <c r="E29" s="37" t="s">
        <v>117</v>
      </c>
      <c r="F29" s="38">
        <f t="shared" si="2"/>
        <v>2</v>
      </c>
      <c r="G29" s="38"/>
      <c r="H29" s="38"/>
      <c r="I29" s="38"/>
      <c r="J29" s="38">
        <f t="shared" si="3"/>
        <v>2</v>
      </c>
      <c r="K29" s="99" t="s">
        <v>118</v>
      </c>
      <c r="L29" s="23"/>
    </row>
    <row r="30" spans="1:12" s="20" customFormat="1" ht="25.5" x14ac:dyDescent="0.2">
      <c r="A30" s="33">
        <v>22</v>
      </c>
      <c r="B30" s="34" t="s">
        <v>31</v>
      </c>
      <c r="C30" s="35" t="s">
        <v>60</v>
      </c>
      <c r="D30" s="36" t="s">
        <v>119</v>
      </c>
      <c r="E30" s="37"/>
      <c r="F30" s="38">
        <f t="shared" si="2"/>
        <v>2</v>
      </c>
      <c r="G30" s="38"/>
      <c r="H30" s="38"/>
      <c r="I30" s="38"/>
      <c r="J30" s="38">
        <f t="shared" si="3"/>
        <v>2</v>
      </c>
      <c r="K30" s="99" t="s">
        <v>338</v>
      </c>
      <c r="L30" s="101"/>
    </row>
    <row r="31" spans="1:12" s="20" customFormat="1" ht="25.5" x14ac:dyDescent="0.2">
      <c r="A31" s="33">
        <v>23</v>
      </c>
      <c r="B31" s="34" t="s">
        <v>32</v>
      </c>
      <c r="C31" s="35" t="s">
        <v>60</v>
      </c>
      <c r="D31" s="36" t="s">
        <v>107</v>
      </c>
      <c r="E31" s="37"/>
      <c r="F31" s="38">
        <f t="shared" si="2"/>
        <v>2</v>
      </c>
      <c r="G31" s="38"/>
      <c r="H31" s="38"/>
      <c r="I31" s="38"/>
      <c r="J31" s="38">
        <f t="shared" si="3"/>
        <v>2</v>
      </c>
      <c r="K31" s="99" t="s">
        <v>120</v>
      </c>
      <c r="L31" s="101"/>
    </row>
    <row r="32" spans="1:12" s="20" customFormat="1" ht="25.5" x14ac:dyDescent="0.2">
      <c r="A32" s="33">
        <v>24</v>
      </c>
      <c r="B32" s="34" t="s">
        <v>33</v>
      </c>
      <c r="C32" s="35" t="s">
        <v>60</v>
      </c>
      <c r="D32" s="36" t="s">
        <v>119</v>
      </c>
      <c r="E32" s="37"/>
      <c r="F32" s="38">
        <f t="shared" si="2"/>
        <v>2</v>
      </c>
      <c r="G32" s="38"/>
      <c r="H32" s="38"/>
      <c r="I32" s="38"/>
      <c r="J32" s="38">
        <f t="shared" si="3"/>
        <v>2</v>
      </c>
      <c r="K32" s="99" t="s">
        <v>345</v>
      </c>
      <c r="L32" s="22"/>
    </row>
    <row r="33" spans="1:12" s="20" customFormat="1" ht="30.75" customHeight="1" x14ac:dyDescent="0.2">
      <c r="A33" s="33">
        <v>25</v>
      </c>
      <c r="B33" s="34" t="s">
        <v>34</v>
      </c>
      <c r="C33" s="35" t="s">
        <v>60</v>
      </c>
      <c r="D33" s="36" t="s">
        <v>107</v>
      </c>
      <c r="E33" s="37"/>
      <c r="F33" s="38">
        <f t="shared" si="2"/>
        <v>2</v>
      </c>
      <c r="G33" s="38"/>
      <c r="H33" s="38"/>
      <c r="I33" s="38"/>
      <c r="J33" s="38">
        <f t="shared" si="3"/>
        <v>2</v>
      </c>
      <c r="K33" s="99" t="s">
        <v>347</v>
      </c>
      <c r="L33" s="101"/>
    </row>
    <row r="34" spans="1:12" s="20" customFormat="1" ht="63.75" x14ac:dyDescent="0.2">
      <c r="A34" s="33">
        <v>26</v>
      </c>
      <c r="B34" s="34" t="s">
        <v>35</v>
      </c>
      <c r="C34" s="35" t="s">
        <v>60</v>
      </c>
      <c r="D34" s="36" t="s">
        <v>107</v>
      </c>
      <c r="E34" s="37" t="s">
        <v>121</v>
      </c>
      <c r="F34" s="38">
        <f t="shared" si="2"/>
        <v>2</v>
      </c>
      <c r="G34" s="38"/>
      <c r="H34" s="38">
        <v>0.5</v>
      </c>
      <c r="I34" s="38"/>
      <c r="J34" s="38">
        <f t="shared" si="3"/>
        <v>1</v>
      </c>
      <c r="K34" s="99" t="s">
        <v>353</v>
      </c>
      <c r="L34" s="101" t="s">
        <v>122</v>
      </c>
    </row>
    <row r="35" spans="1:12" s="20" customFormat="1" ht="30.75" customHeight="1" x14ac:dyDescent="0.2">
      <c r="A35" s="33">
        <v>27</v>
      </c>
      <c r="B35" s="34" t="s">
        <v>36</v>
      </c>
      <c r="C35" s="35" t="s">
        <v>60</v>
      </c>
      <c r="D35" s="36" t="s">
        <v>119</v>
      </c>
      <c r="E35" s="37"/>
      <c r="F35" s="38">
        <f t="shared" si="2"/>
        <v>2</v>
      </c>
      <c r="G35" s="38"/>
      <c r="H35" s="38"/>
      <c r="I35" s="38"/>
      <c r="J35" s="38">
        <f t="shared" si="3"/>
        <v>2</v>
      </c>
      <c r="K35" s="99" t="s">
        <v>358</v>
      </c>
      <c r="L35" s="104"/>
    </row>
    <row r="36" spans="1:12" s="20" customFormat="1" ht="76.5" x14ac:dyDescent="0.2">
      <c r="A36" s="33">
        <v>28</v>
      </c>
      <c r="B36" s="34" t="s">
        <v>37</v>
      </c>
      <c r="C36" s="35" t="s">
        <v>60</v>
      </c>
      <c r="D36" s="36" t="s">
        <v>119</v>
      </c>
      <c r="E36" s="37"/>
      <c r="F36" s="38">
        <f t="shared" si="2"/>
        <v>2</v>
      </c>
      <c r="G36" s="38"/>
      <c r="H36" s="38"/>
      <c r="I36" s="38"/>
      <c r="J36" s="38">
        <f t="shared" si="3"/>
        <v>2</v>
      </c>
      <c r="K36" s="99" t="s">
        <v>362</v>
      </c>
      <c r="L36" s="101" t="s">
        <v>109</v>
      </c>
    </row>
    <row r="37" spans="1:12" s="20" customFormat="1" ht="25.5" x14ac:dyDescent="0.2">
      <c r="A37" s="33">
        <v>29</v>
      </c>
      <c r="B37" s="34" t="s">
        <v>38</v>
      </c>
      <c r="C37" s="35" t="s">
        <v>60</v>
      </c>
      <c r="D37" s="36" t="s">
        <v>107</v>
      </c>
      <c r="E37" s="37"/>
      <c r="F37" s="38">
        <f t="shared" si="2"/>
        <v>2</v>
      </c>
      <c r="G37" s="38"/>
      <c r="H37" s="38"/>
      <c r="I37" s="38"/>
      <c r="J37" s="38">
        <f t="shared" si="3"/>
        <v>2</v>
      </c>
      <c r="K37" s="99" t="s">
        <v>123</v>
      </c>
      <c r="L37" s="22"/>
    </row>
    <row r="38" spans="1:12" s="20" customFormat="1" ht="38.25" x14ac:dyDescent="0.2">
      <c r="A38" s="36">
        <v>30</v>
      </c>
      <c r="B38" s="34" t="s">
        <v>39</v>
      </c>
      <c r="C38" s="101" t="s">
        <v>60</v>
      </c>
      <c r="D38" s="36" t="s">
        <v>107</v>
      </c>
      <c r="E38" s="37"/>
      <c r="F38" s="38">
        <f t="shared" si="2"/>
        <v>2</v>
      </c>
      <c r="G38" s="38"/>
      <c r="H38" s="38"/>
      <c r="I38" s="38"/>
      <c r="J38" s="38">
        <f t="shared" si="3"/>
        <v>2</v>
      </c>
      <c r="K38" s="99" t="s">
        <v>365</v>
      </c>
      <c r="L38" s="101"/>
    </row>
    <row r="39" spans="1:12" s="20" customFormat="1" ht="25.5" x14ac:dyDescent="0.2">
      <c r="A39" s="36">
        <v>31</v>
      </c>
      <c r="B39" s="34" t="s">
        <v>40</v>
      </c>
      <c r="C39" s="35" t="s">
        <v>60</v>
      </c>
      <c r="D39" s="36" t="s">
        <v>107</v>
      </c>
      <c r="E39" s="37"/>
      <c r="F39" s="38">
        <f t="shared" si="2"/>
        <v>2</v>
      </c>
      <c r="G39" s="38"/>
      <c r="H39" s="38"/>
      <c r="I39" s="38"/>
      <c r="J39" s="38">
        <f t="shared" si="3"/>
        <v>2</v>
      </c>
      <c r="K39" s="99" t="s">
        <v>372</v>
      </c>
      <c r="L39" s="101"/>
    </row>
    <row r="40" spans="1:12" s="20" customFormat="1" ht="38.25" x14ac:dyDescent="0.2">
      <c r="A40" s="36">
        <v>32</v>
      </c>
      <c r="B40" s="34" t="s">
        <v>41</v>
      </c>
      <c r="C40" s="35" t="s">
        <v>61</v>
      </c>
      <c r="D40" s="36" t="s">
        <v>119</v>
      </c>
      <c r="E40" s="37"/>
      <c r="F40" s="38">
        <f t="shared" si="2"/>
        <v>0</v>
      </c>
      <c r="G40" s="38"/>
      <c r="H40" s="38"/>
      <c r="I40" s="38"/>
      <c r="J40" s="38">
        <f t="shared" si="3"/>
        <v>0</v>
      </c>
      <c r="K40" s="99" t="s">
        <v>380</v>
      </c>
      <c r="L40" s="101" t="s">
        <v>381</v>
      </c>
    </row>
    <row r="41" spans="1:12" s="20" customFormat="1" ht="38.25" x14ac:dyDescent="0.2">
      <c r="A41" s="36">
        <v>33</v>
      </c>
      <c r="B41" s="34" t="s">
        <v>42</v>
      </c>
      <c r="C41" s="35" t="s">
        <v>60</v>
      </c>
      <c r="D41" s="36" t="s">
        <v>107</v>
      </c>
      <c r="E41" s="37"/>
      <c r="F41" s="38">
        <f t="shared" si="2"/>
        <v>2</v>
      </c>
      <c r="G41" s="38"/>
      <c r="H41" s="38"/>
      <c r="I41" s="38"/>
      <c r="J41" s="38">
        <f t="shared" si="3"/>
        <v>2</v>
      </c>
      <c r="K41" s="99" t="s">
        <v>124</v>
      </c>
      <c r="L41" s="101"/>
    </row>
    <row r="42" spans="1:12" s="20" customFormat="1" ht="38.25" x14ac:dyDescent="0.2">
      <c r="A42" s="36">
        <v>34</v>
      </c>
      <c r="B42" s="34" t="s">
        <v>43</v>
      </c>
      <c r="C42" s="35" t="s">
        <v>60</v>
      </c>
      <c r="D42" s="36" t="s">
        <v>107</v>
      </c>
      <c r="E42" s="37"/>
      <c r="F42" s="38">
        <f t="shared" si="2"/>
        <v>2</v>
      </c>
      <c r="G42" s="38"/>
      <c r="H42" s="38"/>
      <c r="I42" s="38"/>
      <c r="J42" s="38">
        <f t="shared" si="3"/>
        <v>2</v>
      </c>
      <c r="K42" s="99" t="s">
        <v>387</v>
      </c>
      <c r="L42" s="101"/>
    </row>
    <row r="43" spans="1:12" s="20" customFormat="1" ht="104.25" customHeight="1" x14ac:dyDescent="0.2">
      <c r="A43" s="36">
        <v>35</v>
      </c>
      <c r="B43" s="34" t="s">
        <v>44</v>
      </c>
      <c r="C43" s="35" t="s">
        <v>60</v>
      </c>
      <c r="D43" s="36" t="s">
        <v>119</v>
      </c>
      <c r="E43" s="37" t="s">
        <v>117</v>
      </c>
      <c r="F43" s="38">
        <f t="shared" si="2"/>
        <v>2</v>
      </c>
      <c r="G43" s="38"/>
      <c r="H43" s="38"/>
      <c r="I43" s="38"/>
      <c r="J43" s="38">
        <f t="shared" si="3"/>
        <v>2</v>
      </c>
      <c r="K43" s="99" t="s">
        <v>125</v>
      </c>
      <c r="L43" s="101" t="s">
        <v>389</v>
      </c>
    </row>
    <row r="44" spans="1:12" s="20" customFormat="1" ht="51.75" customHeight="1" x14ac:dyDescent="0.2">
      <c r="A44" s="36">
        <v>36</v>
      </c>
      <c r="B44" s="34" t="s">
        <v>45</v>
      </c>
      <c r="C44" s="101" t="s">
        <v>60</v>
      </c>
      <c r="D44" s="36" t="s">
        <v>119</v>
      </c>
      <c r="E44" s="37"/>
      <c r="F44" s="38">
        <f t="shared" si="2"/>
        <v>2</v>
      </c>
      <c r="G44" s="38"/>
      <c r="H44" s="38"/>
      <c r="I44" s="38"/>
      <c r="J44" s="38">
        <f t="shared" si="3"/>
        <v>2</v>
      </c>
      <c r="K44" s="99" t="s">
        <v>126</v>
      </c>
      <c r="L44" s="23"/>
    </row>
    <row r="45" spans="1:12" s="20" customFormat="1" ht="89.25" customHeight="1" x14ac:dyDescent="0.2">
      <c r="A45" s="36">
        <v>37</v>
      </c>
      <c r="B45" s="34" t="s">
        <v>46</v>
      </c>
      <c r="C45" s="35" t="s">
        <v>60</v>
      </c>
      <c r="D45" s="36" t="s">
        <v>107</v>
      </c>
      <c r="E45" s="37"/>
      <c r="F45" s="38">
        <f t="shared" si="2"/>
        <v>2</v>
      </c>
      <c r="G45" s="38"/>
      <c r="H45" s="38"/>
      <c r="I45" s="38">
        <v>0.5</v>
      </c>
      <c r="J45" s="38">
        <f t="shared" si="3"/>
        <v>1</v>
      </c>
      <c r="K45" s="99" t="s">
        <v>394</v>
      </c>
      <c r="L45" s="101" t="s">
        <v>395</v>
      </c>
    </row>
    <row r="46" spans="1:12" s="20" customFormat="1" ht="31.5" customHeight="1" x14ac:dyDescent="0.2">
      <c r="A46" s="36">
        <v>38</v>
      </c>
      <c r="B46" s="34" t="s">
        <v>47</v>
      </c>
      <c r="C46" s="35" t="s">
        <v>60</v>
      </c>
      <c r="D46" s="36" t="s">
        <v>107</v>
      </c>
      <c r="E46" s="37"/>
      <c r="F46" s="38">
        <f t="shared" si="2"/>
        <v>2</v>
      </c>
      <c r="G46" s="38"/>
      <c r="H46" s="38"/>
      <c r="I46" s="38"/>
      <c r="J46" s="38">
        <f t="shared" si="3"/>
        <v>2</v>
      </c>
      <c r="K46" s="99" t="s">
        <v>127</v>
      </c>
      <c r="L46" s="101"/>
    </row>
    <row r="47" spans="1:12" s="20" customFormat="1" ht="25.5" x14ac:dyDescent="0.2">
      <c r="A47" s="36">
        <v>39</v>
      </c>
      <c r="B47" s="34" t="s">
        <v>48</v>
      </c>
      <c r="C47" s="35" t="s">
        <v>60</v>
      </c>
      <c r="D47" s="36" t="s">
        <v>119</v>
      </c>
      <c r="E47" s="37"/>
      <c r="F47" s="38">
        <f t="shared" si="2"/>
        <v>2</v>
      </c>
      <c r="G47" s="38"/>
      <c r="H47" s="38"/>
      <c r="I47" s="38"/>
      <c r="J47" s="38">
        <f t="shared" si="3"/>
        <v>2</v>
      </c>
      <c r="K47" s="99" t="s">
        <v>402</v>
      </c>
      <c r="L47" s="101"/>
    </row>
    <row r="48" spans="1:12" s="20" customFormat="1" ht="25.5" x14ac:dyDescent="0.2">
      <c r="A48" s="36">
        <v>40</v>
      </c>
      <c r="B48" s="34" t="s">
        <v>49</v>
      </c>
      <c r="C48" s="35" t="s">
        <v>60</v>
      </c>
      <c r="D48" s="36" t="s">
        <v>100</v>
      </c>
      <c r="E48" s="141"/>
      <c r="F48" s="38">
        <f t="shared" si="2"/>
        <v>2</v>
      </c>
      <c r="G48" s="38"/>
      <c r="H48" s="38"/>
      <c r="I48" s="38"/>
      <c r="J48" s="38">
        <f t="shared" si="3"/>
        <v>2</v>
      </c>
      <c r="K48" s="99" t="s">
        <v>128</v>
      </c>
      <c r="L48" s="101"/>
    </row>
    <row r="49" spans="1:12" s="20" customFormat="1" ht="25.5" x14ac:dyDescent="0.2">
      <c r="A49" s="36">
        <v>41</v>
      </c>
      <c r="B49" s="34" t="s">
        <v>50</v>
      </c>
      <c r="C49" s="35" t="s">
        <v>60</v>
      </c>
      <c r="D49" s="36" t="s">
        <v>129</v>
      </c>
      <c r="E49" s="37"/>
      <c r="F49" s="38">
        <f t="shared" si="2"/>
        <v>2</v>
      </c>
      <c r="G49" s="38"/>
      <c r="H49" s="38"/>
      <c r="I49" s="38"/>
      <c r="J49" s="38">
        <f t="shared" si="3"/>
        <v>2</v>
      </c>
      <c r="K49" s="99" t="s">
        <v>130</v>
      </c>
      <c r="L49" s="101"/>
    </row>
    <row r="50" spans="1:12" x14ac:dyDescent="0.2">
      <c r="C50" s="25"/>
      <c r="D50" s="25"/>
      <c r="E50" s="25"/>
      <c r="F50" s="25"/>
      <c r="G50" s="25"/>
      <c r="H50" s="25"/>
      <c r="L50" s="26"/>
    </row>
    <row r="51" spans="1:12" x14ac:dyDescent="0.2">
      <c r="C51" s="25"/>
      <c r="D51" s="25"/>
      <c r="E51" s="25"/>
      <c r="F51" s="25"/>
      <c r="G51" s="25"/>
      <c r="H51" s="25"/>
    </row>
    <row r="53" spans="1:12" x14ac:dyDescent="0.2">
      <c r="A53" s="27"/>
      <c r="B53" s="28"/>
      <c r="C53" s="29"/>
      <c r="D53" s="29"/>
      <c r="E53" s="29"/>
      <c r="F53" s="29"/>
      <c r="G53" s="29"/>
      <c r="H53" s="29"/>
    </row>
    <row r="60" spans="1:12" x14ac:dyDescent="0.2">
      <c r="A60" s="27"/>
      <c r="B60" s="28"/>
      <c r="C60" s="29"/>
      <c r="D60" s="29"/>
      <c r="E60" s="29"/>
      <c r="F60" s="29"/>
      <c r="G60" s="29"/>
      <c r="H60" s="29"/>
    </row>
    <row r="64" spans="1:12" x14ac:dyDescent="0.2">
      <c r="A64" s="27"/>
      <c r="B64" s="28"/>
      <c r="C64" s="29"/>
      <c r="D64" s="29"/>
      <c r="E64" s="29"/>
      <c r="F64" s="29"/>
      <c r="G64" s="29"/>
      <c r="H64" s="29"/>
    </row>
    <row r="67" spans="1:8" x14ac:dyDescent="0.2">
      <c r="A67" s="27"/>
      <c r="B67" s="28"/>
      <c r="C67" s="29"/>
      <c r="D67" s="29"/>
      <c r="E67" s="29"/>
      <c r="F67" s="29"/>
      <c r="G67" s="29"/>
      <c r="H67" s="29"/>
    </row>
    <row r="71" spans="1:8" x14ac:dyDescent="0.2">
      <c r="A71" s="27"/>
      <c r="B71" s="28"/>
      <c r="C71" s="29"/>
      <c r="D71" s="29"/>
      <c r="E71" s="29"/>
      <c r="F71" s="29"/>
      <c r="G71" s="29"/>
      <c r="H71" s="29"/>
    </row>
    <row r="74" spans="1:8" x14ac:dyDescent="0.2">
      <c r="A74" s="27"/>
      <c r="B74" s="28"/>
      <c r="C74" s="29"/>
      <c r="D74" s="29"/>
      <c r="E74" s="29"/>
      <c r="F74" s="29"/>
      <c r="G74" s="29"/>
      <c r="H74" s="29"/>
    </row>
    <row r="78" spans="1:8" x14ac:dyDescent="0.2">
      <c r="A78" s="27"/>
      <c r="B78" s="28"/>
      <c r="C78" s="29"/>
      <c r="D78" s="29"/>
      <c r="E78" s="29"/>
      <c r="F78" s="29"/>
      <c r="G78" s="29"/>
      <c r="H78" s="29"/>
    </row>
  </sheetData>
  <mergeCells count="11">
    <mergeCell ref="J5:J6"/>
    <mergeCell ref="A3:L3"/>
    <mergeCell ref="A4:A6"/>
    <mergeCell ref="E4:E6"/>
    <mergeCell ref="F4:J4"/>
    <mergeCell ref="K4:K6"/>
    <mergeCell ref="L4:L6"/>
    <mergeCell ref="B5:B6"/>
    <mergeCell ref="D5:D6"/>
    <mergeCell ref="F5:F6"/>
    <mergeCell ref="G5:I5"/>
  </mergeCells>
  <dataValidations count="3">
    <dataValidation type="list" allowBlank="1" showInputMessage="1" showErrorMessage="1" sqref="C12:D12">
      <formula1>Выбор_1.2</formula1>
    </dataValidation>
    <dataValidation type="list" allowBlank="1" showInputMessage="1" showErrorMessage="1" sqref="C8:C11 C13:C49">
      <formula1>$C$5:$C$6</formula1>
    </dataValidation>
    <dataValidation type="list" allowBlank="1" showInputMessage="1" showErrorMessage="1" sqref="G8:G11 G13:G49 H7:I49">
      <formula1>Формат</formula1>
    </dataValidation>
  </dataValidations>
  <hyperlinks>
    <hyperlink ref="K17" r:id="rId1"/>
    <hyperlink ref="K8" r:id="rId2"/>
    <hyperlink ref="K9" r:id="rId3"/>
    <hyperlink ref="K11" r:id="rId4"/>
    <hyperlink ref="K14" r:id="rId5"/>
    <hyperlink ref="K16" r:id="rId6"/>
    <hyperlink ref="K20" r:id="rId7"/>
    <hyperlink ref="K21" r:id="rId8"/>
    <hyperlink ref="K22" r:id="rId9"/>
    <hyperlink ref="K23" r:id="rId10"/>
    <hyperlink ref="K24" r:id="rId11"/>
    <hyperlink ref="K27" r:id="rId12"/>
    <hyperlink ref="K28" r:id="rId13"/>
    <hyperlink ref="K30" r:id="rId14"/>
    <hyperlink ref="K31" r:id="rId15"/>
    <hyperlink ref="K34" r:id="rId16"/>
    <hyperlink ref="K35" r:id="rId17"/>
    <hyperlink ref="K38" r:id="rId18"/>
    <hyperlink ref="K49" r:id="rId19"/>
  </hyperlinks>
  <pageMargins left="0.31496062992125984" right="0.31496062992125984" top="0.35433070866141736" bottom="0.15748031496062992" header="0.31496062992125984" footer="0.11811023622047245"/>
  <pageSetup paperSize="9" scale="52" fitToHeight="0" orientation="landscape" r:id="rId2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9"/>
  <sheetViews>
    <sheetView view="pageBreakPreview" zoomScale="85" zoomScaleNormal="100" zoomScaleSheetLayoutView="85" workbookViewId="0">
      <pane ySplit="7" topLeftCell="A8" activePane="bottomLeft" state="frozenSplit"/>
      <selection activeCell="R28" sqref="R28"/>
      <selection pane="bottomLeft" activeCell="N4" sqref="N4"/>
    </sheetView>
  </sheetViews>
  <sheetFormatPr defaultRowHeight="12.75" x14ac:dyDescent="0.2"/>
  <cols>
    <col min="1" max="1" width="3.85546875" style="24" customWidth="1"/>
    <col min="2" max="2" width="23.28515625" style="5" customWidth="1"/>
    <col min="3" max="3" width="55.140625" style="30" customWidth="1"/>
    <col min="4" max="4" width="15.140625" style="30" customWidth="1"/>
    <col min="5" max="5" width="27.5703125" style="30" customWidth="1"/>
    <col min="6" max="6" width="11" style="30" customWidth="1"/>
    <col min="7" max="7" width="12.140625" style="30" customWidth="1"/>
    <col min="8" max="8" width="10.42578125" style="30" customWidth="1"/>
    <col min="9" max="9" width="10.42578125" style="5" customWidth="1"/>
    <col min="10" max="10" width="9.140625" style="5"/>
    <col min="11" max="11" width="49.7109375" style="5" customWidth="1"/>
    <col min="12" max="12" width="39.85546875" style="5" customWidth="1"/>
    <col min="13" max="16384" width="9.140625" style="5"/>
  </cols>
  <sheetData>
    <row r="1" spans="1:12" ht="17.25" customHeight="1" x14ac:dyDescent="0.25">
      <c r="A1" s="1" t="s">
        <v>245</v>
      </c>
      <c r="B1" s="2"/>
      <c r="C1" s="2"/>
      <c r="D1" s="2"/>
      <c r="E1" s="2"/>
      <c r="F1" s="2"/>
      <c r="G1" s="2"/>
      <c r="H1" s="2"/>
      <c r="I1" s="2"/>
      <c r="J1" s="2"/>
      <c r="K1" s="3"/>
      <c r="L1" s="40"/>
    </row>
    <row r="2" spans="1:12" ht="16.5" customHeight="1" x14ac:dyDescent="0.2">
      <c r="A2" s="6" t="s">
        <v>93</v>
      </c>
      <c r="B2" s="7"/>
      <c r="C2" s="8"/>
      <c r="D2" s="8"/>
      <c r="E2" s="8"/>
      <c r="F2" s="8"/>
      <c r="G2" s="8"/>
      <c r="H2" s="4"/>
    </row>
    <row r="3" spans="1:12" ht="40.5" customHeight="1" x14ac:dyDescent="0.2">
      <c r="A3" s="159" t="str">
        <f>'Методика III этап'!B12</f>
        <v xml:space="preserve">В целях оценки показателя учитывается публикация актуализированной версии решения о бюджете, с учетом всех принятых на дату проведения мониторинга решений о внесении изменений в бюджет. Учитывается публикация актуализированной версии решения о бюджете со всеми приложениями, публикация отдельных составляющих в целях оценки показателя не учитывается. В случае  если внесение изменений в решение о бюджете на текущий год (на текущий год и плановый период) на момент проведения мониторинга не осуществлялось, в целях оценки показателя учитывается публикация принятого решения о бюджете муниципального образования на текущий финансовый год (текущий финансовый год и плановый период).                                                                                                         
Актуализированная версия решения о бюджете должна быть опубликована в течение одного месяца после подписания решения о внесении изменения в решение о бюджете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59"/>
      <c r="C3" s="159"/>
      <c r="D3" s="159"/>
      <c r="E3" s="159"/>
      <c r="F3" s="159"/>
      <c r="G3" s="159"/>
      <c r="H3" s="159"/>
      <c r="I3" s="159"/>
      <c r="J3" s="159"/>
      <c r="K3" s="159"/>
      <c r="L3" s="159"/>
    </row>
    <row r="4" spans="1:12" ht="51" customHeight="1" x14ac:dyDescent="0.2">
      <c r="A4" s="160" t="s">
        <v>52</v>
      </c>
      <c r="B4" s="9" t="s">
        <v>9</v>
      </c>
      <c r="C4" s="9" t="str">
        <f>'Методика III этап'!B11</f>
        <v>Опубликование актуализированной версии решения о бюджете муниципального образования на текущий финансовый год (на текущий финансовый год и плановый период) с учетом внесенных изменений на портале (сайте)</v>
      </c>
      <c r="D4" s="9" t="s">
        <v>94</v>
      </c>
      <c r="E4" s="160" t="s">
        <v>95</v>
      </c>
      <c r="F4" s="160" t="s">
        <v>131</v>
      </c>
      <c r="G4" s="160"/>
      <c r="H4" s="160"/>
      <c r="I4" s="160"/>
      <c r="J4" s="160"/>
      <c r="K4" s="160" t="s">
        <v>97</v>
      </c>
      <c r="L4" s="160" t="s">
        <v>98</v>
      </c>
    </row>
    <row r="5" spans="1:12" s="11" customFormat="1" ht="30.75" customHeight="1" x14ac:dyDescent="0.2">
      <c r="A5" s="160"/>
      <c r="B5" s="160" t="s">
        <v>99</v>
      </c>
      <c r="C5" s="10" t="str">
        <f>'Методика III этап'!B13</f>
        <v>Опубликована в структурированном виде, с указанием полных или кратких наименований всех составляющих</v>
      </c>
      <c r="D5" s="161" t="s">
        <v>100</v>
      </c>
      <c r="E5" s="160"/>
      <c r="F5" s="158" t="s">
        <v>101</v>
      </c>
      <c r="G5" s="161" t="s">
        <v>102</v>
      </c>
      <c r="H5" s="161"/>
      <c r="I5" s="161"/>
      <c r="J5" s="158" t="s">
        <v>103</v>
      </c>
      <c r="K5" s="160"/>
      <c r="L5" s="160"/>
    </row>
    <row r="6" spans="1:12" s="11" customFormat="1" ht="36" customHeight="1" x14ac:dyDescent="0.2">
      <c r="A6" s="160"/>
      <c r="B6" s="160"/>
      <c r="C6" s="10" t="str">
        <f>'Методика III этап'!B14</f>
        <v>Опубликована, но не в структурированном виде и (или) без указания полных или кратких наименований всех составляющих</v>
      </c>
      <c r="D6" s="161"/>
      <c r="E6" s="160"/>
      <c r="F6" s="158"/>
      <c r="G6" s="161" t="s">
        <v>104</v>
      </c>
      <c r="H6" s="161" t="s">
        <v>105</v>
      </c>
      <c r="I6" s="161" t="s">
        <v>106</v>
      </c>
      <c r="J6" s="158"/>
      <c r="K6" s="160"/>
      <c r="L6" s="160"/>
    </row>
    <row r="7" spans="1:12" s="11" customFormat="1" ht="18" customHeight="1" x14ac:dyDescent="0.2">
      <c r="A7" s="160"/>
      <c r="B7" s="160"/>
      <c r="C7" s="10" t="str">
        <f>'Методика III этап'!B15</f>
        <v xml:space="preserve">Не опубликована </v>
      </c>
      <c r="D7" s="161"/>
      <c r="E7" s="160"/>
      <c r="F7" s="158"/>
      <c r="G7" s="161"/>
      <c r="H7" s="161"/>
      <c r="I7" s="161"/>
      <c r="J7" s="158"/>
      <c r="K7" s="160"/>
      <c r="L7" s="160"/>
    </row>
    <row r="8" spans="1:12" s="19" customFormat="1" x14ac:dyDescent="0.2">
      <c r="A8" s="12"/>
      <c r="B8" s="13" t="s">
        <v>10</v>
      </c>
      <c r="C8" s="14"/>
      <c r="D8" s="14"/>
      <c r="E8" s="15"/>
      <c r="F8" s="16"/>
      <c r="G8" s="16"/>
      <c r="H8" s="16"/>
      <c r="I8" s="16"/>
      <c r="J8" s="16"/>
      <c r="K8" s="17"/>
      <c r="L8" s="41"/>
    </row>
    <row r="9" spans="1:12" s="20" customFormat="1" ht="28.5" customHeight="1" x14ac:dyDescent="0.2">
      <c r="A9" s="33">
        <v>1</v>
      </c>
      <c r="B9" s="34" t="s">
        <v>12</v>
      </c>
      <c r="C9" s="35" t="s">
        <v>65</v>
      </c>
      <c r="D9" s="36" t="s">
        <v>107</v>
      </c>
      <c r="E9" s="44"/>
      <c r="F9" s="38">
        <f>IF(C9=$C$5,2,IF(C9=$C$6,1,0))</f>
        <v>2</v>
      </c>
      <c r="G9" s="38"/>
      <c r="H9" s="38"/>
      <c r="I9" s="38"/>
      <c r="J9" s="39">
        <f>F9*(1-G9)*(1-H9)*(1-I9)</f>
        <v>2</v>
      </c>
      <c r="K9" s="31" t="s">
        <v>252</v>
      </c>
      <c r="L9" s="45"/>
    </row>
    <row r="10" spans="1:12" s="20" customFormat="1" ht="25.5" x14ac:dyDescent="0.2">
      <c r="A10" s="33">
        <v>2</v>
      </c>
      <c r="B10" s="34" t="s">
        <v>411</v>
      </c>
      <c r="C10" s="35" t="s">
        <v>65</v>
      </c>
      <c r="D10" s="36" t="s">
        <v>119</v>
      </c>
      <c r="E10" s="37"/>
      <c r="F10" s="38">
        <f t="shared" ref="F10:F12" si="0">IF(C10=$C$5,2,IF(C10=$C$6,1,0))</f>
        <v>2</v>
      </c>
      <c r="G10" s="38"/>
      <c r="H10" s="38"/>
      <c r="I10" s="38"/>
      <c r="J10" s="39">
        <f t="shared" ref="J10:J12" si="1">F10*(1-H10)*(1-I10)</f>
        <v>2</v>
      </c>
      <c r="K10" s="99" t="s">
        <v>258</v>
      </c>
      <c r="L10" s="45"/>
    </row>
    <row r="11" spans="1:12" s="20" customFormat="1" ht="45" customHeight="1" x14ac:dyDescent="0.2">
      <c r="A11" s="33">
        <v>3</v>
      </c>
      <c r="B11" s="34" t="s">
        <v>13</v>
      </c>
      <c r="C11" s="35" t="s">
        <v>65</v>
      </c>
      <c r="D11" s="36" t="s">
        <v>108</v>
      </c>
      <c r="E11" s="111"/>
      <c r="F11" s="38">
        <f t="shared" si="0"/>
        <v>2</v>
      </c>
      <c r="G11" s="38"/>
      <c r="H11" s="38"/>
      <c r="I11" s="38"/>
      <c r="J11" s="38">
        <f t="shared" si="1"/>
        <v>2</v>
      </c>
      <c r="K11" s="99" t="s">
        <v>261</v>
      </c>
      <c r="L11" s="32"/>
    </row>
    <row r="12" spans="1:12" s="20" customFormat="1" ht="58.5" customHeight="1" x14ac:dyDescent="0.2">
      <c r="A12" s="33">
        <v>4</v>
      </c>
      <c r="B12" s="34" t="s">
        <v>227</v>
      </c>
      <c r="C12" s="35" t="s">
        <v>67</v>
      </c>
      <c r="D12" s="36"/>
      <c r="E12" s="114"/>
      <c r="F12" s="38">
        <f t="shared" si="0"/>
        <v>0</v>
      </c>
      <c r="G12" s="38"/>
      <c r="H12" s="38"/>
      <c r="I12" s="38"/>
      <c r="J12" s="38">
        <f t="shared" si="1"/>
        <v>0</v>
      </c>
      <c r="K12" s="99" t="s">
        <v>265</v>
      </c>
      <c r="L12" s="32" t="s">
        <v>266</v>
      </c>
    </row>
    <row r="13" spans="1:12" s="121" customFormat="1" x14ac:dyDescent="0.2">
      <c r="A13" s="117"/>
      <c r="B13" s="13" t="s">
        <v>11</v>
      </c>
      <c r="C13" s="51"/>
      <c r="D13" s="51"/>
      <c r="E13" s="51"/>
      <c r="F13" s="16"/>
      <c r="G13" s="16"/>
      <c r="H13" s="16"/>
      <c r="I13" s="16"/>
      <c r="J13" s="16"/>
      <c r="K13" s="122"/>
      <c r="L13" s="15"/>
    </row>
    <row r="14" spans="1:12" s="20" customFormat="1" ht="114.75" x14ac:dyDescent="0.2">
      <c r="A14" s="33">
        <v>5</v>
      </c>
      <c r="B14" s="34" t="s">
        <v>14</v>
      </c>
      <c r="C14" s="35" t="s">
        <v>66</v>
      </c>
      <c r="D14" s="36" t="s">
        <v>107</v>
      </c>
      <c r="E14" s="114"/>
      <c r="F14" s="38">
        <f>IF(C14=$C$5,2,IF(C14=$C$6,1,0))</f>
        <v>1</v>
      </c>
      <c r="G14" s="38"/>
      <c r="H14" s="38"/>
      <c r="I14" s="38">
        <v>0.5</v>
      </c>
      <c r="J14" s="38">
        <f>F14*(1-H14)*(1-I14)*(1-G14)</f>
        <v>0.5</v>
      </c>
      <c r="K14" s="99" t="s">
        <v>269</v>
      </c>
      <c r="L14" s="101" t="s">
        <v>271</v>
      </c>
    </row>
    <row r="15" spans="1:12" s="20" customFormat="1" ht="30" customHeight="1" x14ac:dyDescent="0.2">
      <c r="A15" s="33">
        <v>6</v>
      </c>
      <c r="B15" s="34" t="s">
        <v>15</v>
      </c>
      <c r="C15" s="35" t="s">
        <v>65</v>
      </c>
      <c r="D15" s="36" t="s">
        <v>107</v>
      </c>
      <c r="E15" s="114"/>
      <c r="F15" s="38">
        <f t="shared" ref="F15:F50" si="2">IF(C15=$C$5,2,IF(C15=$C$6,1,0))</f>
        <v>2</v>
      </c>
      <c r="G15" s="38"/>
      <c r="H15" s="38"/>
      <c r="I15" s="38"/>
      <c r="J15" s="38">
        <f t="shared" ref="J15:J50" si="3">F15*(1-H15)*(1-I15)*(1-G15)</f>
        <v>2</v>
      </c>
      <c r="K15" s="99" t="s">
        <v>274</v>
      </c>
      <c r="L15" s="101"/>
    </row>
    <row r="16" spans="1:12" s="20" customFormat="1" ht="33" customHeight="1" x14ac:dyDescent="0.2">
      <c r="A16" s="33">
        <v>7</v>
      </c>
      <c r="B16" s="34" t="s">
        <v>16</v>
      </c>
      <c r="C16" s="35" t="s">
        <v>65</v>
      </c>
      <c r="D16" s="36" t="s">
        <v>119</v>
      </c>
      <c r="E16" s="37"/>
      <c r="F16" s="38">
        <f t="shared" si="2"/>
        <v>2</v>
      </c>
      <c r="G16" s="38"/>
      <c r="H16" s="38"/>
      <c r="I16" s="38"/>
      <c r="J16" s="38">
        <f t="shared" si="3"/>
        <v>2</v>
      </c>
      <c r="K16" s="99" t="s">
        <v>276</v>
      </c>
      <c r="L16" s="22"/>
    </row>
    <row r="17" spans="1:12" s="20" customFormat="1" ht="28.5" customHeight="1" x14ac:dyDescent="0.2">
      <c r="A17" s="33">
        <v>8</v>
      </c>
      <c r="B17" s="34" t="s">
        <v>17</v>
      </c>
      <c r="C17" s="35" t="s">
        <v>65</v>
      </c>
      <c r="D17" s="36" t="s">
        <v>134</v>
      </c>
      <c r="E17" s="114"/>
      <c r="F17" s="38">
        <f t="shared" si="2"/>
        <v>2</v>
      </c>
      <c r="G17" s="38"/>
      <c r="H17" s="38"/>
      <c r="I17" s="38"/>
      <c r="J17" s="38">
        <f t="shared" si="3"/>
        <v>2</v>
      </c>
      <c r="K17" s="99" t="s">
        <v>281</v>
      </c>
      <c r="L17" s="99"/>
    </row>
    <row r="18" spans="1:12" s="20" customFormat="1" ht="25.5" x14ac:dyDescent="0.2">
      <c r="A18" s="33">
        <v>9</v>
      </c>
      <c r="B18" s="34" t="s">
        <v>18</v>
      </c>
      <c r="C18" s="35" t="s">
        <v>65</v>
      </c>
      <c r="D18" s="36" t="s">
        <v>119</v>
      </c>
      <c r="E18" s="37"/>
      <c r="F18" s="38">
        <f t="shared" si="2"/>
        <v>2</v>
      </c>
      <c r="G18" s="38"/>
      <c r="H18" s="38"/>
      <c r="I18" s="38"/>
      <c r="J18" s="38">
        <f t="shared" si="3"/>
        <v>2</v>
      </c>
      <c r="K18" s="99" t="s">
        <v>112</v>
      </c>
      <c r="L18" s="101"/>
    </row>
    <row r="19" spans="1:12" s="20" customFormat="1" ht="31.5" customHeight="1" x14ac:dyDescent="0.2">
      <c r="A19" s="33">
        <v>10</v>
      </c>
      <c r="B19" s="34" t="s">
        <v>19</v>
      </c>
      <c r="C19" s="35" t="s">
        <v>65</v>
      </c>
      <c r="D19" s="36" t="s">
        <v>107</v>
      </c>
      <c r="E19" s="37"/>
      <c r="F19" s="38">
        <f t="shared" si="2"/>
        <v>2</v>
      </c>
      <c r="G19" s="38"/>
      <c r="H19" s="38"/>
      <c r="I19" s="38"/>
      <c r="J19" s="38">
        <f t="shared" si="3"/>
        <v>2</v>
      </c>
      <c r="K19" s="99" t="s">
        <v>286</v>
      </c>
      <c r="L19" s="101"/>
    </row>
    <row r="20" spans="1:12" s="20" customFormat="1" ht="51" x14ac:dyDescent="0.2">
      <c r="A20" s="33">
        <v>11</v>
      </c>
      <c r="B20" s="34" t="s">
        <v>20</v>
      </c>
      <c r="C20" s="35" t="s">
        <v>67</v>
      </c>
      <c r="D20" s="36"/>
      <c r="E20" s="37"/>
      <c r="F20" s="38">
        <f t="shared" si="2"/>
        <v>0</v>
      </c>
      <c r="G20" s="38"/>
      <c r="H20" s="38"/>
      <c r="I20" s="38"/>
      <c r="J20" s="38">
        <f t="shared" si="3"/>
        <v>0</v>
      </c>
      <c r="K20" s="99" t="s">
        <v>291</v>
      </c>
      <c r="L20" s="101" t="s">
        <v>133</v>
      </c>
    </row>
    <row r="21" spans="1:12" s="20" customFormat="1" ht="89.25" x14ac:dyDescent="0.2">
      <c r="A21" s="33">
        <v>12</v>
      </c>
      <c r="B21" s="34" t="s">
        <v>21</v>
      </c>
      <c r="C21" s="35" t="s">
        <v>67</v>
      </c>
      <c r="D21" s="36"/>
      <c r="E21" s="37"/>
      <c r="F21" s="38">
        <f t="shared" si="2"/>
        <v>0</v>
      </c>
      <c r="G21" s="38"/>
      <c r="H21" s="38"/>
      <c r="I21" s="38"/>
      <c r="J21" s="38">
        <f t="shared" si="3"/>
        <v>0</v>
      </c>
      <c r="K21" s="99" t="s">
        <v>293</v>
      </c>
      <c r="L21" s="101" t="s">
        <v>229</v>
      </c>
    </row>
    <row r="22" spans="1:12" s="20" customFormat="1" ht="23.25" customHeight="1" x14ac:dyDescent="0.2">
      <c r="A22" s="33">
        <v>13</v>
      </c>
      <c r="B22" s="34" t="s">
        <v>22</v>
      </c>
      <c r="C22" s="35" t="s">
        <v>67</v>
      </c>
      <c r="D22" s="36"/>
      <c r="E22" s="37"/>
      <c r="F22" s="38">
        <f t="shared" si="2"/>
        <v>0</v>
      </c>
      <c r="G22" s="38"/>
      <c r="H22" s="38"/>
      <c r="I22" s="38"/>
      <c r="J22" s="38">
        <f t="shared" si="3"/>
        <v>0</v>
      </c>
      <c r="K22" s="116"/>
      <c r="L22" s="101" t="s">
        <v>132</v>
      </c>
    </row>
    <row r="23" spans="1:12" s="20" customFormat="1" ht="38.25" x14ac:dyDescent="0.2">
      <c r="A23" s="33">
        <v>14</v>
      </c>
      <c r="B23" s="34" t="s">
        <v>23</v>
      </c>
      <c r="C23" s="35" t="s">
        <v>65</v>
      </c>
      <c r="D23" s="36" t="s">
        <v>119</v>
      </c>
      <c r="E23" s="37"/>
      <c r="F23" s="38">
        <f t="shared" si="2"/>
        <v>2</v>
      </c>
      <c r="G23" s="38"/>
      <c r="H23" s="38"/>
      <c r="I23" s="38"/>
      <c r="J23" s="38">
        <f t="shared" si="3"/>
        <v>2</v>
      </c>
      <c r="K23" s="99" t="s">
        <v>116</v>
      </c>
      <c r="L23" s="104"/>
    </row>
    <row r="24" spans="1:12" s="20" customFormat="1" ht="55.5" customHeight="1" x14ac:dyDescent="0.2">
      <c r="A24" s="33">
        <v>15</v>
      </c>
      <c r="B24" s="34" t="s">
        <v>24</v>
      </c>
      <c r="C24" s="35" t="s">
        <v>67</v>
      </c>
      <c r="D24" s="36"/>
      <c r="E24" s="37"/>
      <c r="F24" s="38">
        <f t="shared" si="2"/>
        <v>0</v>
      </c>
      <c r="G24" s="38"/>
      <c r="H24" s="38"/>
      <c r="I24" s="38"/>
      <c r="J24" s="38">
        <f t="shared" si="3"/>
        <v>0</v>
      </c>
      <c r="K24" s="99" t="s">
        <v>299</v>
      </c>
      <c r="L24" s="101" t="s">
        <v>133</v>
      </c>
    </row>
    <row r="25" spans="1:12" s="20" customFormat="1" ht="87.75" customHeight="1" x14ac:dyDescent="0.2">
      <c r="A25" s="33">
        <v>16</v>
      </c>
      <c r="B25" s="34" t="s">
        <v>25</v>
      </c>
      <c r="C25" s="35" t="s">
        <v>67</v>
      </c>
      <c r="D25" s="36"/>
      <c r="E25" s="37"/>
      <c r="F25" s="38">
        <f t="shared" si="2"/>
        <v>0</v>
      </c>
      <c r="G25" s="38"/>
      <c r="H25" s="38"/>
      <c r="I25" s="38"/>
      <c r="J25" s="38">
        <f t="shared" si="3"/>
        <v>0</v>
      </c>
      <c r="K25" s="99" t="s">
        <v>232</v>
      </c>
      <c r="L25" s="101" t="s">
        <v>308</v>
      </c>
    </row>
    <row r="26" spans="1:12" s="20" customFormat="1" ht="43.5" customHeight="1" x14ac:dyDescent="0.2">
      <c r="A26" s="33">
        <v>17</v>
      </c>
      <c r="B26" s="34" t="s">
        <v>26</v>
      </c>
      <c r="C26" s="35" t="s">
        <v>66</v>
      </c>
      <c r="D26" s="36" t="s">
        <v>107</v>
      </c>
      <c r="E26" s="37"/>
      <c r="F26" s="38">
        <f t="shared" si="2"/>
        <v>1</v>
      </c>
      <c r="G26" s="38"/>
      <c r="H26" s="38"/>
      <c r="I26" s="38"/>
      <c r="J26" s="38">
        <f t="shared" si="3"/>
        <v>1</v>
      </c>
      <c r="K26" s="99" t="s">
        <v>313</v>
      </c>
      <c r="L26" s="101" t="s">
        <v>314</v>
      </c>
    </row>
    <row r="27" spans="1:12" s="20" customFormat="1" ht="25.5" x14ac:dyDescent="0.2">
      <c r="A27" s="33">
        <v>18</v>
      </c>
      <c r="B27" s="34" t="s">
        <v>27</v>
      </c>
      <c r="C27" s="35" t="s">
        <v>65</v>
      </c>
      <c r="D27" s="36" t="s">
        <v>107</v>
      </c>
      <c r="E27" s="37"/>
      <c r="F27" s="38">
        <f t="shared" si="2"/>
        <v>2</v>
      </c>
      <c r="G27" s="38"/>
      <c r="H27" s="38"/>
      <c r="I27" s="38"/>
      <c r="J27" s="38">
        <f t="shared" si="3"/>
        <v>2</v>
      </c>
      <c r="K27" s="99" t="s">
        <v>318</v>
      </c>
      <c r="L27" s="101"/>
    </row>
    <row r="28" spans="1:12" s="20" customFormat="1" ht="114.75" x14ac:dyDescent="0.2">
      <c r="A28" s="33">
        <v>19</v>
      </c>
      <c r="B28" s="34" t="s">
        <v>28</v>
      </c>
      <c r="C28" s="35" t="s">
        <v>66</v>
      </c>
      <c r="D28" s="36" t="s">
        <v>107</v>
      </c>
      <c r="E28" s="37"/>
      <c r="F28" s="38">
        <f t="shared" si="2"/>
        <v>1</v>
      </c>
      <c r="G28" s="38"/>
      <c r="H28" s="38"/>
      <c r="I28" s="38">
        <v>0.5</v>
      </c>
      <c r="J28" s="38">
        <f t="shared" si="3"/>
        <v>0.5</v>
      </c>
      <c r="K28" s="99" t="s">
        <v>323</v>
      </c>
      <c r="L28" s="101" t="s">
        <v>325</v>
      </c>
    </row>
    <row r="29" spans="1:12" s="20" customFormat="1" ht="51" x14ac:dyDescent="0.2">
      <c r="A29" s="33">
        <v>20</v>
      </c>
      <c r="B29" s="34" t="s">
        <v>29</v>
      </c>
      <c r="C29" s="35" t="s">
        <v>67</v>
      </c>
      <c r="D29" s="36"/>
      <c r="E29" s="37"/>
      <c r="F29" s="38">
        <f t="shared" si="2"/>
        <v>0</v>
      </c>
      <c r="G29" s="38"/>
      <c r="H29" s="38"/>
      <c r="I29" s="38"/>
      <c r="J29" s="38">
        <f t="shared" si="3"/>
        <v>0</v>
      </c>
      <c r="K29" s="99" t="s">
        <v>332</v>
      </c>
      <c r="L29" s="101" t="s">
        <v>133</v>
      </c>
    </row>
    <row r="30" spans="1:12" s="20" customFormat="1" ht="25.5" x14ac:dyDescent="0.2">
      <c r="A30" s="33">
        <v>21</v>
      </c>
      <c r="B30" s="34" t="s">
        <v>30</v>
      </c>
      <c r="C30" s="35" t="s">
        <v>65</v>
      </c>
      <c r="D30" s="36" t="s">
        <v>107</v>
      </c>
      <c r="E30" s="37"/>
      <c r="F30" s="38">
        <f t="shared" si="2"/>
        <v>2</v>
      </c>
      <c r="G30" s="38"/>
      <c r="H30" s="38"/>
      <c r="I30" s="38"/>
      <c r="J30" s="38">
        <f t="shared" si="3"/>
        <v>2</v>
      </c>
      <c r="K30" s="99" t="s">
        <v>118</v>
      </c>
      <c r="L30" s="23"/>
    </row>
    <row r="31" spans="1:12" s="20" customFormat="1" ht="30.75" customHeight="1" x14ac:dyDescent="0.2">
      <c r="A31" s="33">
        <v>22</v>
      </c>
      <c r="B31" s="34" t="s">
        <v>31</v>
      </c>
      <c r="C31" s="35" t="s">
        <v>65</v>
      </c>
      <c r="D31" s="36" t="s">
        <v>119</v>
      </c>
      <c r="E31" s="37"/>
      <c r="F31" s="38">
        <f t="shared" si="2"/>
        <v>2</v>
      </c>
      <c r="G31" s="38"/>
      <c r="H31" s="38"/>
      <c r="I31" s="38"/>
      <c r="J31" s="38">
        <f t="shared" si="3"/>
        <v>2</v>
      </c>
      <c r="K31" s="99" t="s">
        <v>338</v>
      </c>
      <c r="L31" s="135"/>
    </row>
    <row r="32" spans="1:12" s="20" customFormat="1" ht="25.5" x14ac:dyDescent="0.2">
      <c r="A32" s="33">
        <v>23</v>
      </c>
      <c r="B32" s="34" t="s">
        <v>32</v>
      </c>
      <c r="C32" s="35" t="s">
        <v>65</v>
      </c>
      <c r="D32" s="36" t="s">
        <v>119</v>
      </c>
      <c r="E32" s="37"/>
      <c r="F32" s="38">
        <f t="shared" si="2"/>
        <v>2</v>
      </c>
      <c r="G32" s="38"/>
      <c r="H32" s="38"/>
      <c r="I32" s="38"/>
      <c r="J32" s="38">
        <f t="shared" si="3"/>
        <v>2</v>
      </c>
      <c r="K32" s="99" t="s">
        <v>236</v>
      </c>
      <c r="L32" s="101"/>
    </row>
    <row r="33" spans="1:12" s="20" customFormat="1" ht="25.5" x14ac:dyDescent="0.2">
      <c r="A33" s="33">
        <v>24</v>
      </c>
      <c r="B33" s="34" t="s">
        <v>33</v>
      </c>
      <c r="C33" s="35" t="s">
        <v>65</v>
      </c>
      <c r="D33" s="36" t="s">
        <v>134</v>
      </c>
      <c r="E33" s="37"/>
      <c r="F33" s="38">
        <f t="shared" si="2"/>
        <v>2</v>
      </c>
      <c r="G33" s="38"/>
      <c r="H33" s="38"/>
      <c r="I33" s="38"/>
      <c r="J33" s="38">
        <f t="shared" si="3"/>
        <v>2</v>
      </c>
      <c r="K33" s="99" t="s">
        <v>345</v>
      </c>
      <c r="L33" s="22"/>
    </row>
    <row r="34" spans="1:12" s="20" customFormat="1" ht="38.25" x14ac:dyDescent="0.2">
      <c r="A34" s="33">
        <v>25</v>
      </c>
      <c r="B34" s="34" t="s">
        <v>34</v>
      </c>
      <c r="C34" s="35" t="s">
        <v>65</v>
      </c>
      <c r="D34" s="36" t="s">
        <v>134</v>
      </c>
      <c r="E34" s="37"/>
      <c r="F34" s="38">
        <f t="shared" si="2"/>
        <v>2</v>
      </c>
      <c r="G34" s="38"/>
      <c r="H34" s="38"/>
      <c r="I34" s="38"/>
      <c r="J34" s="38">
        <f t="shared" si="3"/>
        <v>2</v>
      </c>
      <c r="K34" s="99" t="s">
        <v>348</v>
      </c>
      <c r="L34" s="101"/>
    </row>
    <row r="35" spans="1:12" s="20" customFormat="1" ht="33.75" customHeight="1" x14ac:dyDescent="0.2">
      <c r="A35" s="33">
        <v>26</v>
      </c>
      <c r="B35" s="34" t="s">
        <v>35</v>
      </c>
      <c r="C35" s="35" t="s">
        <v>66</v>
      </c>
      <c r="D35" s="36" t="s">
        <v>107</v>
      </c>
      <c r="E35" s="37"/>
      <c r="F35" s="38">
        <f t="shared" si="2"/>
        <v>1</v>
      </c>
      <c r="G35" s="38"/>
      <c r="H35" s="38"/>
      <c r="I35" s="38"/>
      <c r="J35" s="38">
        <f t="shared" si="3"/>
        <v>1</v>
      </c>
      <c r="K35" s="99" t="s">
        <v>354</v>
      </c>
      <c r="L35" s="101"/>
    </row>
    <row r="36" spans="1:12" s="20" customFormat="1" ht="101.25" customHeight="1" x14ac:dyDescent="0.2">
      <c r="A36" s="33">
        <v>27</v>
      </c>
      <c r="B36" s="34" t="s">
        <v>36</v>
      </c>
      <c r="C36" s="35" t="s">
        <v>65</v>
      </c>
      <c r="D36" s="36" t="s">
        <v>119</v>
      </c>
      <c r="E36" s="37"/>
      <c r="F36" s="38">
        <f t="shared" si="2"/>
        <v>2</v>
      </c>
      <c r="G36" s="38"/>
      <c r="H36" s="38"/>
      <c r="I36" s="38">
        <v>0.5</v>
      </c>
      <c r="J36" s="38">
        <f t="shared" si="3"/>
        <v>1</v>
      </c>
      <c r="K36" s="99" t="s">
        <v>358</v>
      </c>
      <c r="L36" s="101" t="s">
        <v>359</v>
      </c>
    </row>
    <row r="37" spans="1:12" s="20" customFormat="1" ht="51" x14ac:dyDescent="0.2">
      <c r="A37" s="33">
        <v>28</v>
      </c>
      <c r="B37" s="34" t="s">
        <v>37</v>
      </c>
      <c r="C37" s="35" t="s">
        <v>67</v>
      </c>
      <c r="D37" s="36"/>
      <c r="E37" s="37"/>
      <c r="F37" s="38">
        <f t="shared" si="2"/>
        <v>0</v>
      </c>
      <c r="G37" s="38"/>
      <c r="H37" s="38"/>
      <c r="I37" s="38"/>
      <c r="J37" s="38">
        <f t="shared" si="3"/>
        <v>0</v>
      </c>
      <c r="K37" s="99" t="s">
        <v>362</v>
      </c>
      <c r="L37" s="101" t="s">
        <v>133</v>
      </c>
    </row>
    <row r="38" spans="1:12" s="20" customFormat="1" ht="25.5" x14ac:dyDescent="0.2">
      <c r="A38" s="33">
        <v>29</v>
      </c>
      <c r="B38" s="34" t="s">
        <v>38</v>
      </c>
      <c r="C38" s="35" t="s">
        <v>65</v>
      </c>
      <c r="D38" s="36" t="s">
        <v>108</v>
      </c>
      <c r="E38" s="37"/>
      <c r="F38" s="38">
        <f t="shared" si="2"/>
        <v>2</v>
      </c>
      <c r="G38" s="38"/>
      <c r="H38" s="38"/>
      <c r="I38" s="38"/>
      <c r="J38" s="38">
        <f t="shared" si="3"/>
        <v>2</v>
      </c>
      <c r="K38" s="99" t="s">
        <v>364</v>
      </c>
      <c r="L38" s="101"/>
    </row>
    <row r="39" spans="1:12" s="20" customFormat="1" ht="43.5" customHeight="1" x14ac:dyDescent="0.2">
      <c r="A39" s="36">
        <v>30</v>
      </c>
      <c r="B39" s="34" t="s">
        <v>39</v>
      </c>
      <c r="C39" s="35" t="s">
        <v>65</v>
      </c>
      <c r="D39" s="36" t="s">
        <v>107</v>
      </c>
      <c r="E39" s="37"/>
      <c r="F39" s="38">
        <f t="shared" si="2"/>
        <v>2</v>
      </c>
      <c r="G39" s="38"/>
      <c r="H39" s="38"/>
      <c r="I39" s="38"/>
      <c r="J39" s="38">
        <f t="shared" si="3"/>
        <v>2</v>
      </c>
      <c r="K39" s="99" t="s">
        <v>365</v>
      </c>
      <c r="L39" s="101"/>
    </row>
    <row r="40" spans="1:12" s="20" customFormat="1" ht="35.25" customHeight="1" x14ac:dyDescent="0.2">
      <c r="A40" s="36">
        <v>31</v>
      </c>
      <c r="B40" s="34" t="s">
        <v>40</v>
      </c>
      <c r="C40" s="35" t="s">
        <v>65</v>
      </c>
      <c r="D40" s="36" t="s">
        <v>107</v>
      </c>
      <c r="E40" s="37"/>
      <c r="F40" s="38">
        <f t="shared" si="2"/>
        <v>2</v>
      </c>
      <c r="G40" s="38"/>
      <c r="H40" s="38"/>
      <c r="I40" s="38"/>
      <c r="J40" s="38">
        <f t="shared" si="3"/>
        <v>2</v>
      </c>
      <c r="K40" s="99" t="s">
        <v>373</v>
      </c>
      <c r="L40" s="101"/>
    </row>
    <row r="41" spans="1:12" s="20" customFormat="1" ht="25.5" x14ac:dyDescent="0.2">
      <c r="A41" s="36">
        <v>32</v>
      </c>
      <c r="B41" s="34" t="s">
        <v>41</v>
      </c>
      <c r="C41" s="35" t="s">
        <v>65</v>
      </c>
      <c r="D41" s="36" t="s">
        <v>119</v>
      </c>
      <c r="E41" s="37"/>
      <c r="F41" s="38">
        <f t="shared" si="2"/>
        <v>2</v>
      </c>
      <c r="G41" s="38"/>
      <c r="H41" s="38"/>
      <c r="I41" s="38"/>
      <c r="J41" s="38">
        <f t="shared" si="3"/>
        <v>2</v>
      </c>
      <c r="K41" s="99" t="s">
        <v>380</v>
      </c>
      <c r="L41" s="101"/>
    </row>
    <row r="42" spans="1:12" s="20" customFormat="1" ht="38.25" x14ac:dyDescent="0.2">
      <c r="A42" s="36">
        <v>33</v>
      </c>
      <c r="B42" s="34" t="s">
        <v>42</v>
      </c>
      <c r="C42" s="35" t="s">
        <v>65</v>
      </c>
      <c r="D42" s="36" t="s">
        <v>107</v>
      </c>
      <c r="E42" s="37"/>
      <c r="F42" s="38">
        <f t="shared" si="2"/>
        <v>2</v>
      </c>
      <c r="G42" s="38"/>
      <c r="H42" s="38"/>
      <c r="I42" s="38"/>
      <c r="J42" s="38">
        <f t="shared" si="3"/>
        <v>2</v>
      </c>
      <c r="K42" s="99" t="s">
        <v>124</v>
      </c>
      <c r="L42" s="101"/>
    </row>
    <row r="43" spans="1:12" s="20" customFormat="1" ht="38.25" x14ac:dyDescent="0.2">
      <c r="A43" s="36">
        <v>34</v>
      </c>
      <c r="B43" s="34" t="s">
        <v>43</v>
      </c>
      <c r="C43" s="35" t="s">
        <v>65</v>
      </c>
      <c r="D43" s="36" t="s">
        <v>134</v>
      </c>
      <c r="E43" s="37"/>
      <c r="F43" s="38">
        <f t="shared" si="2"/>
        <v>2</v>
      </c>
      <c r="G43" s="38"/>
      <c r="H43" s="38"/>
      <c r="I43" s="38"/>
      <c r="J43" s="38">
        <f t="shared" si="3"/>
        <v>2</v>
      </c>
      <c r="K43" s="99" t="s">
        <v>387</v>
      </c>
      <c r="L43" s="101"/>
    </row>
    <row r="44" spans="1:12" s="20" customFormat="1" ht="51" x14ac:dyDescent="0.2">
      <c r="A44" s="36">
        <v>35</v>
      </c>
      <c r="B44" s="34" t="s">
        <v>44</v>
      </c>
      <c r="C44" s="35" t="s">
        <v>67</v>
      </c>
      <c r="D44" s="36"/>
      <c r="E44" s="37"/>
      <c r="F44" s="38">
        <f t="shared" si="2"/>
        <v>0</v>
      </c>
      <c r="G44" s="38"/>
      <c r="H44" s="38"/>
      <c r="I44" s="38"/>
      <c r="J44" s="38">
        <f t="shared" si="3"/>
        <v>0</v>
      </c>
      <c r="K44" s="99" t="s">
        <v>125</v>
      </c>
      <c r="L44" s="101" t="s">
        <v>133</v>
      </c>
    </row>
    <row r="45" spans="1:12" s="20" customFormat="1" ht="25.5" x14ac:dyDescent="0.2">
      <c r="A45" s="33">
        <v>36</v>
      </c>
      <c r="B45" s="34" t="s">
        <v>45</v>
      </c>
      <c r="C45" s="35" t="s">
        <v>65</v>
      </c>
      <c r="D45" s="36" t="s">
        <v>119</v>
      </c>
      <c r="E45" s="36"/>
      <c r="F45" s="38">
        <f t="shared" si="2"/>
        <v>2</v>
      </c>
      <c r="G45" s="38"/>
      <c r="H45" s="38"/>
      <c r="I45" s="38"/>
      <c r="J45" s="38">
        <f t="shared" si="3"/>
        <v>2</v>
      </c>
      <c r="K45" s="99" t="s">
        <v>126</v>
      </c>
      <c r="L45" s="23"/>
    </row>
    <row r="46" spans="1:12" s="20" customFormat="1" ht="51.75" customHeight="1" x14ac:dyDescent="0.2">
      <c r="A46" s="33">
        <v>37</v>
      </c>
      <c r="B46" s="34" t="s">
        <v>46</v>
      </c>
      <c r="C46" s="35" t="s">
        <v>67</v>
      </c>
      <c r="D46" s="36"/>
      <c r="E46" s="37"/>
      <c r="F46" s="38">
        <f t="shared" si="2"/>
        <v>0</v>
      </c>
      <c r="G46" s="38"/>
      <c r="H46" s="38"/>
      <c r="I46" s="38"/>
      <c r="J46" s="38">
        <f t="shared" si="3"/>
        <v>0</v>
      </c>
      <c r="K46" s="99" t="s">
        <v>394</v>
      </c>
      <c r="L46" s="101" t="s">
        <v>133</v>
      </c>
    </row>
    <row r="47" spans="1:12" s="20" customFormat="1" ht="39.75" customHeight="1" x14ac:dyDescent="0.2">
      <c r="A47" s="33">
        <v>38</v>
      </c>
      <c r="B47" s="34" t="s">
        <v>47</v>
      </c>
      <c r="C47" s="35" t="s">
        <v>65</v>
      </c>
      <c r="D47" s="36" t="s">
        <v>108</v>
      </c>
      <c r="E47" s="37"/>
      <c r="F47" s="38">
        <f t="shared" si="2"/>
        <v>2</v>
      </c>
      <c r="G47" s="38"/>
      <c r="H47" s="38"/>
      <c r="I47" s="38"/>
      <c r="J47" s="38">
        <f t="shared" si="3"/>
        <v>2</v>
      </c>
      <c r="K47" s="99" t="s">
        <v>127</v>
      </c>
      <c r="L47" s="101" t="s">
        <v>135</v>
      </c>
    </row>
    <row r="48" spans="1:12" s="20" customFormat="1" ht="30" customHeight="1" x14ac:dyDescent="0.2">
      <c r="A48" s="33">
        <v>39</v>
      </c>
      <c r="B48" s="34" t="s">
        <v>48</v>
      </c>
      <c r="C48" s="35" t="s">
        <v>65</v>
      </c>
      <c r="D48" s="36" t="s">
        <v>119</v>
      </c>
      <c r="E48" s="37"/>
      <c r="F48" s="38">
        <f t="shared" si="2"/>
        <v>2</v>
      </c>
      <c r="G48" s="38"/>
      <c r="H48" s="38"/>
      <c r="I48" s="38"/>
      <c r="J48" s="38">
        <f t="shared" si="3"/>
        <v>2</v>
      </c>
      <c r="K48" s="99" t="s">
        <v>402</v>
      </c>
      <c r="L48" s="101"/>
    </row>
    <row r="49" spans="1:12" s="20" customFormat="1" ht="25.5" x14ac:dyDescent="0.2">
      <c r="A49" s="33">
        <v>40</v>
      </c>
      <c r="B49" s="34" t="s">
        <v>49</v>
      </c>
      <c r="C49" s="35" t="s">
        <v>65</v>
      </c>
      <c r="D49" s="36" t="s">
        <v>119</v>
      </c>
      <c r="E49" s="142"/>
      <c r="F49" s="38">
        <f t="shared" si="2"/>
        <v>2</v>
      </c>
      <c r="G49" s="38"/>
      <c r="H49" s="38"/>
      <c r="I49" s="38"/>
      <c r="J49" s="38">
        <f t="shared" si="3"/>
        <v>2</v>
      </c>
      <c r="K49" s="99" t="s">
        <v>128</v>
      </c>
      <c r="L49" s="104"/>
    </row>
    <row r="50" spans="1:12" s="20" customFormat="1" ht="33" customHeight="1" x14ac:dyDescent="0.2">
      <c r="A50" s="33">
        <v>41</v>
      </c>
      <c r="B50" s="34" t="s">
        <v>50</v>
      </c>
      <c r="C50" s="35" t="s">
        <v>65</v>
      </c>
      <c r="D50" s="36" t="s">
        <v>129</v>
      </c>
      <c r="E50" s="37"/>
      <c r="F50" s="38">
        <f t="shared" si="2"/>
        <v>2</v>
      </c>
      <c r="G50" s="38"/>
      <c r="H50" s="38"/>
      <c r="I50" s="38"/>
      <c r="J50" s="38">
        <f t="shared" si="3"/>
        <v>2</v>
      </c>
      <c r="K50" s="99" t="s">
        <v>407</v>
      </c>
      <c r="L50" s="101"/>
    </row>
    <row r="51" spans="1:12" ht="13.5" customHeight="1" x14ac:dyDescent="0.2">
      <c r="C51" s="25"/>
      <c r="D51" s="25"/>
      <c r="E51" s="25"/>
      <c r="F51" s="25"/>
      <c r="G51" s="25"/>
      <c r="H51" s="25"/>
      <c r="K51" s="42"/>
      <c r="L51" s="43"/>
    </row>
    <row r="52" spans="1:12" x14ac:dyDescent="0.2">
      <c r="C52" s="25"/>
      <c r="D52" s="25"/>
      <c r="E52" s="25"/>
      <c r="F52" s="25"/>
      <c r="G52" s="25"/>
      <c r="H52" s="25"/>
    </row>
    <row r="54" spans="1:12" x14ac:dyDescent="0.2">
      <c r="A54" s="27"/>
      <c r="B54" s="28"/>
      <c r="C54" s="29"/>
      <c r="D54" s="29"/>
      <c r="E54" s="29"/>
      <c r="F54" s="29"/>
      <c r="G54" s="29"/>
      <c r="H54" s="29"/>
    </row>
    <row r="61" spans="1:12" x14ac:dyDescent="0.2">
      <c r="A61" s="27"/>
      <c r="B61" s="28"/>
      <c r="C61" s="29"/>
      <c r="D61" s="29"/>
      <c r="E61" s="29"/>
      <c r="F61" s="29"/>
      <c r="G61" s="29"/>
      <c r="H61" s="29"/>
    </row>
    <row r="65" spans="1:8" x14ac:dyDescent="0.2">
      <c r="A65" s="27"/>
      <c r="B65" s="28"/>
      <c r="C65" s="29"/>
      <c r="D65" s="29"/>
      <c r="E65" s="29"/>
      <c r="F65" s="29"/>
      <c r="G65" s="29"/>
      <c r="H65" s="29"/>
    </row>
    <row r="68" spans="1:8" x14ac:dyDescent="0.2">
      <c r="A68" s="27"/>
      <c r="B68" s="28"/>
      <c r="C68" s="29"/>
      <c r="D68" s="29"/>
      <c r="E68" s="29"/>
      <c r="F68" s="29"/>
      <c r="G68" s="29"/>
      <c r="H68" s="29"/>
    </row>
    <row r="72" spans="1:8" x14ac:dyDescent="0.2">
      <c r="A72" s="27"/>
      <c r="B72" s="28"/>
      <c r="C72" s="29"/>
      <c r="D72" s="29"/>
      <c r="E72" s="29"/>
      <c r="F72" s="29"/>
      <c r="G72" s="29"/>
      <c r="H72" s="29"/>
    </row>
    <row r="75" spans="1:8" x14ac:dyDescent="0.2">
      <c r="A75" s="27"/>
      <c r="B75" s="28"/>
      <c r="C75" s="29"/>
      <c r="D75" s="29"/>
      <c r="E75" s="29"/>
      <c r="F75" s="29"/>
      <c r="G75" s="29"/>
      <c r="H75" s="29"/>
    </row>
    <row r="79" spans="1:8" x14ac:dyDescent="0.2">
      <c r="A79" s="27"/>
      <c r="B79" s="28"/>
      <c r="C79" s="29"/>
      <c r="D79" s="29"/>
      <c r="E79" s="29"/>
      <c r="F79" s="29"/>
      <c r="G79" s="29"/>
      <c r="H79" s="29"/>
    </row>
  </sheetData>
  <mergeCells count="14">
    <mergeCell ref="J5:J7"/>
    <mergeCell ref="G6:G7"/>
    <mergeCell ref="H6:H7"/>
    <mergeCell ref="I6:I7"/>
    <mergeCell ref="A3:L3"/>
    <mergeCell ref="A4:A7"/>
    <mergeCell ref="E4:E7"/>
    <mergeCell ref="F4:J4"/>
    <mergeCell ref="K4:K7"/>
    <mergeCell ref="L4:L7"/>
    <mergeCell ref="B5:B7"/>
    <mergeCell ref="D5:D7"/>
    <mergeCell ref="F5:F7"/>
    <mergeCell ref="G5:I5"/>
  </mergeCells>
  <dataValidations count="2">
    <dataValidation type="list" allowBlank="1" showInputMessage="1" showErrorMessage="1" sqref="C9:C12 C14:C50">
      <formula1>$C$5:$C$7</formula1>
    </dataValidation>
    <dataValidation type="list" allowBlank="1" showInputMessage="1" showErrorMessage="1" sqref="G9:G12 G14:G50 H8:I50">
      <formula1>Формат</formula1>
    </dataValidation>
  </dataValidations>
  <hyperlinks>
    <hyperlink ref="K18" r:id="rId1"/>
    <hyperlink ref="K9" r:id="rId2"/>
    <hyperlink ref="K10" r:id="rId3"/>
    <hyperlink ref="K12" r:id="rId4"/>
    <hyperlink ref="K15" r:id="rId5"/>
    <hyperlink ref="K19" r:id="rId6"/>
    <hyperlink ref="K20" r:id="rId7"/>
    <hyperlink ref="K21" r:id="rId8"/>
    <hyperlink ref="K23" r:id="rId9"/>
    <hyperlink ref="K24" r:id="rId10"/>
    <hyperlink ref="K28" r:id="rId11"/>
    <hyperlink ref="K29" r:id="rId12"/>
    <hyperlink ref="K30" r:id="rId13"/>
    <hyperlink ref="K31" r:id="rId14"/>
    <hyperlink ref="K32" r:id="rId15"/>
    <hyperlink ref="K36" r:id="rId16"/>
    <hyperlink ref="K39" r:id="rId17"/>
    <hyperlink ref="K40" r:id="rId18" display="https://pugachev-adm.ru/aktualizirovannyiy-byudzhet-2/aktualizirovannyiy-byudzhet-2022/aktualizirovannyiy-byudzhet-na-23-09-2022"/>
    <hyperlink ref="K47" r:id="rId19"/>
  </hyperlinks>
  <pageMargins left="0.31496062992125984" right="0.31496062992125984" top="0.35433070866141736" bottom="0.15748031496062992" header="0.31496062992125984" footer="0.11811023622047245"/>
  <pageSetup paperSize="9" scale="52" fitToHeight="0" orientation="landscape" r:id="rId2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0"/>
  <sheetViews>
    <sheetView view="pageBreakPreview" zoomScale="85" zoomScaleNormal="100" zoomScaleSheetLayoutView="85" workbookViewId="0">
      <pane ySplit="6" topLeftCell="A7" activePane="bottomLeft" state="frozenSplit"/>
      <selection activeCell="R28" sqref="R28"/>
      <selection pane="bottomLeft" activeCell="M3" sqref="M3"/>
    </sheetView>
  </sheetViews>
  <sheetFormatPr defaultRowHeight="12.75" x14ac:dyDescent="0.2"/>
  <cols>
    <col min="1" max="1" width="4.28515625" style="24" customWidth="1"/>
    <col min="2" max="2" width="22.7109375" style="5" customWidth="1"/>
    <col min="3" max="3" width="40.28515625" style="5" customWidth="1"/>
    <col min="4" max="4" width="16.42578125" style="5" customWidth="1"/>
    <col min="5" max="5" width="20" style="5" customWidth="1"/>
    <col min="6" max="6" width="21.5703125" style="30" customWidth="1"/>
    <col min="7" max="7" width="12.85546875" style="30" customWidth="1"/>
    <col min="8" max="9" width="10.85546875" style="30" customWidth="1"/>
    <col min="10" max="10" width="9.85546875" style="30" customWidth="1"/>
    <col min="11" max="11" width="36.140625" style="30" customWidth="1"/>
    <col min="12" max="12" width="46" style="30" customWidth="1"/>
    <col min="13" max="13" width="9.140625" style="5"/>
    <col min="14" max="14" width="40" style="47" customWidth="1"/>
    <col min="15" max="16384" width="9.140625" style="5"/>
  </cols>
  <sheetData>
    <row r="1" spans="1:14" ht="20.25" customHeight="1" x14ac:dyDescent="0.2">
      <c r="A1" s="1" t="s">
        <v>136</v>
      </c>
      <c r="B1" s="46"/>
      <c r="C1" s="46"/>
      <c r="D1" s="46"/>
      <c r="E1" s="46"/>
      <c r="F1" s="46"/>
      <c r="G1" s="46"/>
      <c r="H1" s="46"/>
      <c r="I1" s="46"/>
      <c r="J1" s="46"/>
      <c r="K1" s="5"/>
      <c r="L1" s="40"/>
      <c r="M1" s="47"/>
      <c r="N1" s="5"/>
    </row>
    <row r="2" spans="1:14" ht="15" customHeight="1" x14ac:dyDescent="0.2">
      <c r="A2" s="6" t="s">
        <v>93</v>
      </c>
      <c r="B2" s="6"/>
      <c r="C2" s="4"/>
      <c r="D2" s="4"/>
      <c r="E2" s="4"/>
      <c r="F2" s="4"/>
      <c r="G2" s="4"/>
      <c r="H2" s="4"/>
      <c r="I2" s="4"/>
      <c r="J2" s="4"/>
      <c r="K2" s="4"/>
      <c r="L2" s="4"/>
      <c r="M2" s="47"/>
      <c r="N2" s="5"/>
    </row>
    <row r="3" spans="1:14" ht="109.5" customHeight="1" x14ac:dyDescent="0.2">
      <c r="A3" s="159" t="s">
        <v>253</v>
      </c>
      <c r="B3" s="159"/>
      <c r="C3" s="159"/>
      <c r="D3" s="159"/>
      <c r="E3" s="159"/>
      <c r="F3" s="159"/>
      <c r="G3" s="159"/>
      <c r="H3" s="159"/>
      <c r="I3" s="159"/>
      <c r="J3" s="159"/>
      <c r="K3" s="159"/>
      <c r="L3" s="159"/>
      <c r="M3" s="47"/>
      <c r="N3" s="5"/>
    </row>
    <row r="4" spans="1:14" ht="105" customHeight="1" x14ac:dyDescent="0.2">
      <c r="A4" s="160" t="s">
        <v>52</v>
      </c>
      <c r="B4" s="9" t="s">
        <v>137</v>
      </c>
      <c r="C4" s="9" t="str">
        <f>'Методика III этап'!B17</f>
        <v>Опубликование отчетов об исполнении бюджета муниципального образования за первый квартал, полугодие, девять месяцев текущего финансового года на портале (сайте)</v>
      </c>
      <c r="D4" s="9" t="s">
        <v>94</v>
      </c>
      <c r="E4" s="160" t="s">
        <v>95</v>
      </c>
      <c r="F4" s="160" t="s">
        <v>138</v>
      </c>
      <c r="G4" s="160"/>
      <c r="H4" s="160"/>
      <c r="I4" s="160"/>
      <c r="J4" s="160"/>
      <c r="K4" s="160" t="s">
        <v>97</v>
      </c>
      <c r="L4" s="160" t="s">
        <v>98</v>
      </c>
      <c r="N4" s="48"/>
    </row>
    <row r="5" spans="1:14" s="11" customFormat="1" ht="18" customHeight="1" x14ac:dyDescent="0.2">
      <c r="A5" s="160"/>
      <c r="B5" s="160" t="s">
        <v>99</v>
      </c>
      <c r="C5" s="10" t="str">
        <f>'Методика III этап'!B19</f>
        <v>Опубликованы за все отчетные периоды</v>
      </c>
      <c r="D5" s="161" t="s">
        <v>100</v>
      </c>
      <c r="E5" s="160"/>
      <c r="F5" s="158" t="s">
        <v>101</v>
      </c>
      <c r="G5" s="161" t="s">
        <v>102</v>
      </c>
      <c r="H5" s="161"/>
      <c r="I5" s="161"/>
      <c r="J5" s="158" t="s">
        <v>103</v>
      </c>
      <c r="K5" s="160"/>
      <c r="L5" s="160"/>
      <c r="N5" s="49"/>
    </row>
    <row r="6" spans="1:14" s="11" customFormat="1" ht="30.75" customHeight="1" x14ac:dyDescent="0.2">
      <c r="A6" s="160"/>
      <c r="B6" s="160"/>
      <c r="C6" s="10" t="str">
        <f>'Методика III этап'!B20</f>
        <v>Не опубликованы или публикуются нерегулярно, или не отвечают требованиям</v>
      </c>
      <c r="D6" s="160"/>
      <c r="E6" s="160"/>
      <c r="F6" s="158"/>
      <c r="G6" s="10" t="s">
        <v>104</v>
      </c>
      <c r="H6" s="10" t="s">
        <v>105</v>
      </c>
      <c r="I6" s="10" t="s">
        <v>106</v>
      </c>
      <c r="J6" s="158"/>
      <c r="K6" s="160"/>
      <c r="L6" s="160"/>
      <c r="N6" s="49"/>
    </row>
    <row r="7" spans="1:14" s="54" customFormat="1" x14ac:dyDescent="0.2">
      <c r="A7" s="12"/>
      <c r="B7" s="13" t="s">
        <v>10</v>
      </c>
      <c r="C7" s="50"/>
      <c r="D7" s="51"/>
      <c r="E7" s="51"/>
      <c r="F7" s="52"/>
      <c r="G7" s="52"/>
      <c r="H7" s="52"/>
      <c r="I7" s="52"/>
      <c r="J7" s="52"/>
      <c r="K7" s="53"/>
      <c r="L7" s="53"/>
      <c r="N7" s="55"/>
    </row>
    <row r="8" spans="1:14" s="20" customFormat="1" ht="33" customHeight="1" x14ac:dyDescent="0.2">
      <c r="A8" s="33">
        <v>1</v>
      </c>
      <c r="B8" s="34" t="s">
        <v>12</v>
      </c>
      <c r="C8" s="101" t="s">
        <v>72</v>
      </c>
      <c r="D8" s="37" t="s">
        <v>139</v>
      </c>
      <c r="E8" s="102"/>
      <c r="F8" s="38">
        <f>IF(C8=$C$5,1,0)</f>
        <v>1</v>
      </c>
      <c r="G8" s="38"/>
      <c r="H8" s="38"/>
      <c r="I8" s="38"/>
      <c r="J8" s="103">
        <f>F8*(1-G8)*(1-H8)*(1-I8)</f>
        <v>1</v>
      </c>
      <c r="K8" s="99" t="s">
        <v>256</v>
      </c>
      <c r="L8" s="100"/>
    </row>
    <row r="9" spans="1:14" s="20" customFormat="1" ht="32.25" customHeight="1" x14ac:dyDescent="0.2">
      <c r="A9" s="33">
        <v>2</v>
      </c>
      <c r="B9" s="34" t="s">
        <v>411</v>
      </c>
      <c r="C9" s="101" t="s">
        <v>72</v>
      </c>
      <c r="D9" s="37" t="s">
        <v>140</v>
      </c>
      <c r="E9" s="36"/>
      <c r="F9" s="38">
        <f t="shared" ref="F9:F11" si="0">IF(C9=$C$5,1,0)</f>
        <v>1</v>
      </c>
      <c r="G9" s="38"/>
      <c r="H9" s="38"/>
      <c r="I9" s="38"/>
      <c r="J9" s="38">
        <f t="shared" ref="J9:J49" si="1">F9*(1-G9)*(1-H9)*(1-I9)</f>
        <v>1</v>
      </c>
      <c r="K9" s="99" t="s">
        <v>259</v>
      </c>
      <c r="L9" s="56"/>
    </row>
    <row r="10" spans="1:14" s="20" customFormat="1" ht="63.75" customHeight="1" x14ac:dyDescent="0.2">
      <c r="A10" s="33">
        <v>3</v>
      </c>
      <c r="B10" s="34" t="s">
        <v>13</v>
      </c>
      <c r="C10" s="101" t="s">
        <v>73</v>
      </c>
      <c r="D10" s="37" t="s">
        <v>141</v>
      </c>
      <c r="E10" s="36"/>
      <c r="F10" s="38">
        <f t="shared" si="0"/>
        <v>0</v>
      </c>
      <c r="G10" s="38"/>
      <c r="H10" s="38"/>
      <c r="I10" s="38"/>
      <c r="J10" s="38">
        <f t="shared" si="1"/>
        <v>0</v>
      </c>
      <c r="K10" s="99" t="s">
        <v>262</v>
      </c>
      <c r="L10" s="112" t="s">
        <v>263</v>
      </c>
    </row>
    <row r="11" spans="1:14" s="20" customFormat="1" ht="38.25" x14ac:dyDescent="0.2">
      <c r="A11" s="33">
        <v>4</v>
      </c>
      <c r="B11" s="34" t="s">
        <v>227</v>
      </c>
      <c r="C11" s="101" t="s">
        <v>72</v>
      </c>
      <c r="D11" s="36" t="s">
        <v>146</v>
      </c>
      <c r="E11" s="115"/>
      <c r="F11" s="38">
        <f t="shared" si="0"/>
        <v>1</v>
      </c>
      <c r="G11" s="38"/>
      <c r="H11" s="38"/>
      <c r="I11" s="38"/>
      <c r="J11" s="38">
        <f t="shared" si="1"/>
        <v>1</v>
      </c>
      <c r="K11" s="99" t="s">
        <v>267</v>
      </c>
      <c r="L11" s="112" t="s">
        <v>268</v>
      </c>
    </row>
    <row r="12" spans="1:14" s="20" customFormat="1" x14ac:dyDescent="0.2">
      <c r="A12" s="117"/>
      <c r="B12" s="13" t="s">
        <v>11</v>
      </c>
      <c r="C12" s="123"/>
      <c r="D12" s="51"/>
      <c r="E12" s="51"/>
      <c r="F12" s="16"/>
      <c r="G12" s="52"/>
      <c r="H12" s="52"/>
      <c r="I12" s="52"/>
      <c r="J12" s="16"/>
      <c r="K12" s="118"/>
      <c r="L12" s="53"/>
    </row>
    <row r="13" spans="1:14" s="20" customFormat="1" ht="43.5" customHeight="1" x14ac:dyDescent="0.2">
      <c r="A13" s="33">
        <v>5</v>
      </c>
      <c r="B13" s="34" t="s">
        <v>14</v>
      </c>
      <c r="C13" s="101" t="s">
        <v>73</v>
      </c>
      <c r="D13" s="36" t="s">
        <v>107</v>
      </c>
      <c r="E13" s="114"/>
      <c r="F13" s="38">
        <f>IF(C13=$C$5,1,0)</f>
        <v>0</v>
      </c>
      <c r="G13" s="38"/>
      <c r="H13" s="38"/>
      <c r="I13" s="38"/>
      <c r="J13" s="38">
        <f t="shared" si="1"/>
        <v>0</v>
      </c>
      <c r="K13" s="99" t="s">
        <v>142</v>
      </c>
      <c r="L13" s="112" t="s">
        <v>143</v>
      </c>
    </row>
    <row r="14" spans="1:14" s="20" customFormat="1" ht="50.25" customHeight="1" x14ac:dyDescent="0.2">
      <c r="A14" s="33">
        <v>6</v>
      </c>
      <c r="B14" s="34" t="s">
        <v>15</v>
      </c>
      <c r="C14" s="101" t="s">
        <v>72</v>
      </c>
      <c r="D14" s="36" t="s">
        <v>144</v>
      </c>
      <c r="E14" s="37"/>
      <c r="F14" s="38">
        <f t="shared" ref="F14:F49" si="2">IF(C14=$C$5,1,0)</f>
        <v>1</v>
      </c>
      <c r="G14" s="38"/>
      <c r="H14" s="38"/>
      <c r="I14" s="38"/>
      <c r="J14" s="38">
        <f t="shared" si="1"/>
        <v>1</v>
      </c>
      <c r="K14" s="99" t="s">
        <v>145</v>
      </c>
      <c r="L14" s="57"/>
    </row>
    <row r="15" spans="1:14" s="20" customFormat="1" ht="45" customHeight="1" x14ac:dyDescent="0.2">
      <c r="A15" s="33">
        <v>7</v>
      </c>
      <c r="B15" s="34" t="s">
        <v>16</v>
      </c>
      <c r="C15" s="101" t="s">
        <v>72</v>
      </c>
      <c r="D15" s="36" t="s">
        <v>151</v>
      </c>
      <c r="E15" s="37"/>
      <c r="F15" s="38">
        <f t="shared" si="2"/>
        <v>1</v>
      </c>
      <c r="G15" s="38"/>
      <c r="H15" s="38"/>
      <c r="I15" s="38"/>
      <c r="J15" s="38">
        <f t="shared" si="1"/>
        <v>1</v>
      </c>
      <c r="K15" s="99" t="s">
        <v>277</v>
      </c>
      <c r="L15" s="112" t="s">
        <v>278</v>
      </c>
    </row>
    <row r="16" spans="1:14" s="20" customFormat="1" ht="33" customHeight="1" x14ac:dyDescent="0.2">
      <c r="A16" s="33">
        <v>8</v>
      </c>
      <c r="B16" s="34" t="s">
        <v>17</v>
      </c>
      <c r="C16" s="101" t="s">
        <v>72</v>
      </c>
      <c r="D16" s="36" t="s">
        <v>146</v>
      </c>
      <c r="E16" s="37"/>
      <c r="F16" s="38">
        <f t="shared" si="2"/>
        <v>1</v>
      </c>
      <c r="G16" s="38"/>
      <c r="H16" s="38"/>
      <c r="I16" s="38"/>
      <c r="J16" s="38">
        <f>F16*(1-G16)*(1-H16)*(1-I16)</f>
        <v>1</v>
      </c>
      <c r="K16" s="99" t="s">
        <v>147</v>
      </c>
      <c r="L16" s="104"/>
    </row>
    <row r="17" spans="1:12" s="20" customFormat="1" ht="21" customHeight="1" x14ac:dyDescent="0.2">
      <c r="A17" s="33">
        <v>9</v>
      </c>
      <c r="B17" s="34" t="s">
        <v>18</v>
      </c>
      <c r="C17" s="101" t="s">
        <v>72</v>
      </c>
      <c r="D17" s="37" t="s">
        <v>139</v>
      </c>
      <c r="E17" s="37"/>
      <c r="F17" s="38">
        <f t="shared" si="2"/>
        <v>1</v>
      </c>
      <c r="G17" s="38"/>
      <c r="H17" s="38"/>
      <c r="I17" s="38"/>
      <c r="J17" s="38">
        <f t="shared" si="1"/>
        <v>1</v>
      </c>
      <c r="K17" s="99" t="s">
        <v>112</v>
      </c>
      <c r="L17" s="128"/>
    </row>
    <row r="18" spans="1:12" s="20" customFormat="1" ht="56.25" customHeight="1" x14ac:dyDescent="0.2">
      <c r="A18" s="33">
        <v>10</v>
      </c>
      <c r="B18" s="34" t="s">
        <v>19</v>
      </c>
      <c r="C18" s="101" t="s">
        <v>72</v>
      </c>
      <c r="D18" s="36" t="s">
        <v>151</v>
      </c>
      <c r="E18" s="37"/>
      <c r="F18" s="38">
        <f t="shared" si="2"/>
        <v>1</v>
      </c>
      <c r="G18" s="38"/>
      <c r="H18" s="38"/>
      <c r="I18" s="38"/>
      <c r="J18" s="38">
        <f t="shared" si="1"/>
        <v>1</v>
      </c>
      <c r="K18" s="99" t="s">
        <v>148</v>
      </c>
      <c r="L18" s="104"/>
    </row>
    <row r="19" spans="1:12" s="20" customFormat="1" ht="38.25" customHeight="1" x14ac:dyDescent="0.2">
      <c r="A19" s="33">
        <v>11</v>
      </c>
      <c r="B19" s="34" t="s">
        <v>20</v>
      </c>
      <c r="C19" s="101" t="s">
        <v>73</v>
      </c>
      <c r="D19" s="36"/>
      <c r="E19" s="37"/>
      <c r="F19" s="38">
        <f t="shared" si="2"/>
        <v>0</v>
      </c>
      <c r="G19" s="38"/>
      <c r="H19" s="38"/>
      <c r="I19" s="38"/>
      <c r="J19" s="38">
        <f t="shared" si="1"/>
        <v>0</v>
      </c>
      <c r="K19" s="99" t="s">
        <v>149</v>
      </c>
      <c r="L19" s="101" t="s">
        <v>180</v>
      </c>
    </row>
    <row r="20" spans="1:12" s="20" customFormat="1" ht="35.25" customHeight="1" x14ac:dyDescent="0.2">
      <c r="A20" s="33">
        <v>12</v>
      </c>
      <c r="B20" s="34" t="s">
        <v>21</v>
      </c>
      <c r="C20" s="101" t="s">
        <v>73</v>
      </c>
      <c r="D20" s="114"/>
      <c r="E20" s="114"/>
      <c r="F20" s="38">
        <f t="shared" si="2"/>
        <v>0</v>
      </c>
      <c r="G20" s="38"/>
      <c r="H20" s="38"/>
      <c r="I20" s="38"/>
      <c r="J20" s="38">
        <f t="shared" si="1"/>
        <v>0</v>
      </c>
      <c r="K20" s="99"/>
      <c r="L20" s="101" t="s">
        <v>132</v>
      </c>
    </row>
    <row r="21" spans="1:12" s="20" customFormat="1" ht="75.75" customHeight="1" x14ac:dyDescent="0.2">
      <c r="A21" s="33">
        <v>13</v>
      </c>
      <c r="B21" s="34" t="s">
        <v>22</v>
      </c>
      <c r="C21" s="101" t="s">
        <v>72</v>
      </c>
      <c r="D21" s="36" t="s">
        <v>294</v>
      </c>
      <c r="E21" s="114"/>
      <c r="F21" s="38">
        <f t="shared" si="2"/>
        <v>1</v>
      </c>
      <c r="G21" s="38">
        <v>0.5</v>
      </c>
      <c r="H21" s="38"/>
      <c r="I21" s="38"/>
      <c r="J21" s="38">
        <f t="shared" si="1"/>
        <v>0.5</v>
      </c>
      <c r="K21" s="99" t="s">
        <v>150</v>
      </c>
      <c r="L21" s="104" t="s">
        <v>164</v>
      </c>
    </row>
    <row r="22" spans="1:12" s="20" customFormat="1" ht="32.25" customHeight="1" x14ac:dyDescent="0.2">
      <c r="A22" s="33">
        <v>14</v>
      </c>
      <c r="B22" s="34" t="s">
        <v>23</v>
      </c>
      <c r="C22" s="101" t="s">
        <v>73</v>
      </c>
      <c r="D22" s="36"/>
      <c r="E22" s="114"/>
      <c r="F22" s="38">
        <f t="shared" si="2"/>
        <v>0</v>
      </c>
      <c r="G22" s="38"/>
      <c r="H22" s="38"/>
      <c r="I22" s="38"/>
      <c r="J22" s="38">
        <f t="shared" si="1"/>
        <v>0</v>
      </c>
      <c r="K22" s="99" t="s">
        <v>230</v>
      </c>
      <c r="L22" s="112" t="s">
        <v>180</v>
      </c>
    </row>
    <row r="23" spans="1:12" s="20" customFormat="1" ht="54" customHeight="1" x14ac:dyDescent="0.2">
      <c r="A23" s="33">
        <v>15</v>
      </c>
      <c r="B23" s="34" t="s">
        <v>24</v>
      </c>
      <c r="C23" s="101" t="s">
        <v>73</v>
      </c>
      <c r="D23" s="36" t="s">
        <v>119</v>
      </c>
      <c r="E23" s="114"/>
      <c r="F23" s="38">
        <f t="shared" si="2"/>
        <v>0</v>
      </c>
      <c r="G23" s="38"/>
      <c r="H23" s="38"/>
      <c r="I23" s="38"/>
      <c r="J23" s="38">
        <f t="shared" si="1"/>
        <v>0</v>
      </c>
      <c r="K23" s="99" t="s">
        <v>300</v>
      </c>
      <c r="L23" s="112" t="s">
        <v>301</v>
      </c>
    </row>
    <row r="24" spans="1:12" s="20" customFormat="1" ht="68.25" customHeight="1" x14ac:dyDescent="0.2">
      <c r="A24" s="33">
        <v>16</v>
      </c>
      <c r="B24" s="34" t="s">
        <v>25</v>
      </c>
      <c r="C24" s="101" t="s">
        <v>73</v>
      </c>
      <c r="D24" s="37"/>
      <c r="E24" s="36"/>
      <c r="F24" s="38">
        <f t="shared" si="2"/>
        <v>0</v>
      </c>
      <c r="G24" s="38"/>
      <c r="H24" s="38"/>
      <c r="I24" s="38"/>
      <c r="J24" s="38">
        <f t="shared" si="1"/>
        <v>0</v>
      </c>
      <c r="K24" s="99" t="s">
        <v>232</v>
      </c>
      <c r="L24" s="32" t="s">
        <v>309</v>
      </c>
    </row>
    <row r="25" spans="1:12" s="20" customFormat="1" ht="51" x14ac:dyDescent="0.2">
      <c r="A25" s="33">
        <v>17</v>
      </c>
      <c r="B25" s="34" t="s">
        <v>26</v>
      </c>
      <c r="C25" s="101" t="s">
        <v>72</v>
      </c>
      <c r="D25" s="37" t="s">
        <v>234</v>
      </c>
      <c r="E25" s="37" t="s">
        <v>152</v>
      </c>
      <c r="F25" s="38">
        <f t="shared" si="2"/>
        <v>1</v>
      </c>
      <c r="G25" s="38"/>
      <c r="H25" s="38"/>
      <c r="I25" s="38"/>
      <c r="J25" s="38">
        <f t="shared" si="1"/>
        <v>1</v>
      </c>
      <c r="K25" s="99" t="s">
        <v>153</v>
      </c>
      <c r="L25" s="104" t="s">
        <v>315</v>
      </c>
    </row>
    <row r="26" spans="1:12" s="20" customFormat="1" ht="72" customHeight="1" x14ac:dyDescent="0.2">
      <c r="A26" s="33">
        <v>18</v>
      </c>
      <c r="B26" s="34" t="s">
        <v>27</v>
      </c>
      <c r="C26" s="101" t="s">
        <v>72</v>
      </c>
      <c r="D26" s="36" t="s">
        <v>154</v>
      </c>
      <c r="E26" s="37"/>
      <c r="F26" s="38">
        <f t="shared" si="2"/>
        <v>1</v>
      </c>
      <c r="G26" s="38"/>
      <c r="H26" s="38"/>
      <c r="I26" s="38"/>
      <c r="J26" s="38">
        <f t="shared" si="1"/>
        <v>1</v>
      </c>
      <c r="K26" s="99" t="s">
        <v>319</v>
      </c>
      <c r="L26" s="134"/>
    </row>
    <row r="27" spans="1:12" s="20" customFormat="1" ht="69" customHeight="1" x14ac:dyDescent="0.2">
      <c r="A27" s="33">
        <v>19</v>
      </c>
      <c r="B27" s="34" t="s">
        <v>28</v>
      </c>
      <c r="C27" s="101" t="s">
        <v>72</v>
      </c>
      <c r="D27" s="36" t="s">
        <v>154</v>
      </c>
      <c r="E27" s="36"/>
      <c r="F27" s="38">
        <f t="shared" si="2"/>
        <v>1</v>
      </c>
      <c r="G27" s="38">
        <v>0.5</v>
      </c>
      <c r="H27" s="38"/>
      <c r="I27" s="38"/>
      <c r="J27" s="38">
        <f t="shared" si="1"/>
        <v>0.5</v>
      </c>
      <c r="K27" s="99" t="s">
        <v>326</v>
      </c>
      <c r="L27" s="104" t="s">
        <v>164</v>
      </c>
    </row>
    <row r="28" spans="1:12" s="20" customFormat="1" ht="71.25" customHeight="1" x14ac:dyDescent="0.2">
      <c r="A28" s="33">
        <v>20</v>
      </c>
      <c r="B28" s="34" t="s">
        <v>29</v>
      </c>
      <c r="C28" s="101" t="s">
        <v>72</v>
      </c>
      <c r="D28" s="37" t="s">
        <v>155</v>
      </c>
      <c r="E28" s="36"/>
      <c r="F28" s="38">
        <f t="shared" si="2"/>
        <v>1</v>
      </c>
      <c r="G28" s="38"/>
      <c r="H28" s="38"/>
      <c r="I28" s="38"/>
      <c r="J28" s="38">
        <f t="shared" si="1"/>
        <v>1</v>
      </c>
      <c r="K28" s="99" t="s">
        <v>235</v>
      </c>
      <c r="L28" s="104"/>
    </row>
    <row r="29" spans="1:12" s="20" customFormat="1" ht="25.5" x14ac:dyDescent="0.2">
      <c r="A29" s="33">
        <v>21</v>
      </c>
      <c r="B29" s="34" t="s">
        <v>30</v>
      </c>
      <c r="C29" s="101" t="s">
        <v>72</v>
      </c>
      <c r="D29" s="37" t="s">
        <v>162</v>
      </c>
      <c r="E29" s="37"/>
      <c r="F29" s="38">
        <f t="shared" si="2"/>
        <v>1</v>
      </c>
      <c r="G29" s="38"/>
      <c r="H29" s="38"/>
      <c r="I29" s="38"/>
      <c r="J29" s="38">
        <f t="shared" si="1"/>
        <v>1</v>
      </c>
      <c r="K29" s="99" t="s">
        <v>156</v>
      </c>
      <c r="L29" s="32"/>
    </row>
    <row r="30" spans="1:12" s="20" customFormat="1" ht="55.5" customHeight="1" x14ac:dyDescent="0.2">
      <c r="A30" s="33">
        <v>22</v>
      </c>
      <c r="B30" s="34" t="s">
        <v>31</v>
      </c>
      <c r="C30" s="101" t="s">
        <v>72</v>
      </c>
      <c r="D30" s="37" t="s">
        <v>155</v>
      </c>
      <c r="E30" s="36"/>
      <c r="F30" s="38">
        <f t="shared" si="2"/>
        <v>1</v>
      </c>
      <c r="G30" s="38"/>
      <c r="H30" s="38"/>
      <c r="I30" s="38"/>
      <c r="J30" s="38">
        <f t="shared" si="1"/>
        <v>1</v>
      </c>
      <c r="K30" s="99" t="s">
        <v>339</v>
      </c>
      <c r="L30" s="104"/>
    </row>
    <row r="31" spans="1:12" s="20" customFormat="1" ht="37.5" customHeight="1" x14ac:dyDescent="0.2">
      <c r="A31" s="33">
        <v>23</v>
      </c>
      <c r="B31" s="34" t="s">
        <v>32</v>
      </c>
      <c r="C31" s="101" t="s">
        <v>73</v>
      </c>
      <c r="D31" s="36"/>
      <c r="E31" s="37"/>
      <c r="F31" s="38">
        <f t="shared" si="2"/>
        <v>0</v>
      </c>
      <c r="G31" s="38"/>
      <c r="H31" s="38"/>
      <c r="I31" s="38"/>
      <c r="J31" s="38">
        <f t="shared" si="1"/>
        <v>0</v>
      </c>
      <c r="K31" s="99" t="s">
        <v>195</v>
      </c>
      <c r="L31" s="101" t="s">
        <v>342</v>
      </c>
    </row>
    <row r="32" spans="1:12" s="20" customFormat="1" ht="63.75" x14ac:dyDescent="0.2">
      <c r="A32" s="33">
        <v>24</v>
      </c>
      <c r="B32" s="34" t="s">
        <v>33</v>
      </c>
      <c r="C32" s="101" t="s">
        <v>72</v>
      </c>
      <c r="D32" s="36" t="s">
        <v>162</v>
      </c>
      <c r="E32" s="37"/>
      <c r="F32" s="38">
        <f t="shared" si="2"/>
        <v>1</v>
      </c>
      <c r="G32" s="38">
        <v>0.5</v>
      </c>
      <c r="H32" s="38"/>
      <c r="I32" s="38"/>
      <c r="J32" s="38">
        <f t="shared" si="1"/>
        <v>0.5</v>
      </c>
      <c r="K32" s="99" t="s">
        <v>158</v>
      </c>
      <c r="L32" s="104" t="s">
        <v>164</v>
      </c>
    </row>
    <row r="33" spans="1:12" s="20" customFormat="1" ht="38.25" x14ac:dyDescent="0.2">
      <c r="A33" s="33">
        <v>25</v>
      </c>
      <c r="B33" s="34" t="s">
        <v>34</v>
      </c>
      <c r="C33" s="101" t="s">
        <v>72</v>
      </c>
      <c r="D33" s="37" t="s">
        <v>144</v>
      </c>
      <c r="E33" s="37"/>
      <c r="F33" s="38">
        <f t="shared" si="2"/>
        <v>1</v>
      </c>
      <c r="G33" s="38"/>
      <c r="H33" s="38"/>
      <c r="I33" s="38"/>
      <c r="J33" s="38">
        <f t="shared" si="1"/>
        <v>1</v>
      </c>
      <c r="K33" s="99" t="s">
        <v>349</v>
      </c>
      <c r="L33" s="104"/>
    </row>
    <row r="34" spans="1:12" s="58" customFormat="1" ht="38.25" x14ac:dyDescent="0.2">
      <c r="A34" s="130">
        <v>26</v>
      </c>
      <c r="B34" s="126" t="s">
        <v>35</v>
      </c>
      <c r="C34" s="131" t="s">
        <v>73</v>
      </c>
      <c r="D34" s="106" t="s">
        <v>159</v>
      </c>
      <c r="E34" s="136"/>
      <c r="F34" s="133">
        <f t="shared" si="2"/>
        <v>0</v>
      </c>
      <c r="G34" s="38"/>
      <c r="H34" s="38"/>
      <c r="I34" s="38"/>
      <c r="J34" s="38">
        <f t="shared" si="1"/>
        <v>0</v>
      </c>
      <c r="K34" s="99" t="s">
        <v>355</v>
      </c>
      <c r="L34" s="101" t="s">
        <v>356</v>
      </c>
    </row>
    <row r="35" spans="1:12" s="20" customFormat="1" ht="25.5" x14ac:dyDescent="0.2">
      <c r="A35" s="33">
        <v>27</v>
      </c>
      <c r="B35" s="34" t="s">
        <v>36</v>
      </c>
      <c r="C35" s="101" t="s">
        <v>72</v>
      </c>
      <c r="D35" s="36" t="s">
        <v>160</v>
      </c>
      <c r="E35" s="37"/>
      <c r="F35" s="38">
        <f t="shared" si="2"/>
        <v>1</v>
      </c>
      <c r="G35" s="38"/>
      <c r="H35" s="38"/>
      <c r="I35" s="38"/>
      <c r="J35" s="38">
        <f t="shared" si="1"/>
        <v>1</v>
      </c>
      <c r="K35" s="99" t="s">
        <v>360</v>
      </c>
      <c r="L35" s="104"/>
    </row>
    <row r="36" spans="1:12" s="20" customFormat="1" ht="38.25" customHeight="1" x14ac:dyDescent="0.2">
      <c r="A36" s="33">
        <v>28</v>
      </c>
      <c r="B36" s="34" t="s">
        <v>37</v>
      </c>
      <c r="C36" s="101" t="s">
        <v>72</v>
      </c>
      <c r="D36" s="36" t="s">
        <v>161</v>
      </c>
      <c r="E36" s="37"/>
      <c r="F36" s="38">
        <f t="shared" si="2"/>
        <v>1</v>
      </c>
      <c r="G36" s="38"/>
      <c r="H36" s="38"/>
      <c r="I36" s="38"/>
      <c r="J36" s="38">
        <f t="shared" si="1"/>
        <v>1</v>
      </c>
      <c r="K36" s="99" t="s">
        <v>363</v>
      </c>
      <c r="L36" s="104"/>
    </row>
    <row r="37" spans="1:12" s="20" customFormat="1" ht="32.25" customHeight="1" x14ac:dyDescent="0.2">
      <c r="A37" s="33">
        <v>29</v>
      </c>
      <c r="B37" s="34" t="s">
        <v>38</v>
      </c>
      <c r="C37" s="101" t="s">
        <v>72</v>
      </c>
      <c r="D37" s="36" t="s">
        <v>162</v>
      </c>
      <c r="E37" s="37"/>
      <c r="F37" s="38">
        <f t="shared" si="2"/>
        <v>1</v>
      </c>
      <c r="G37" s="38"/>
      <c r="H37" s="38"/>
      <c r="I37" s="38"/>
      <c r="J37" s="38">
        <f t="shared" si="1"/>
        <v>1</v>
      </c>
      <c r="K37" s="99" t="s">
        <v>163</v>
      </c>
      <c r="L37" s="104"/>
    </row>
    <row r="38" spans="1:12" s="20" customFormat="1" ht="138" customHeight="1" x14ac:dyDescent="0.2">
      <c r="A38" s="36">
        <v>30</v>
      </c>
      <c r="B38" s="34" t="s">
        <v>39</v>
      </c>
      <c r="C38" s="101" t="s">
        <v>72</v>
      </c>
      <c r="D38" s="36" t="s">
        <v>110</v>
      </c>
      <c r="E38" s="37"/>
      <c r="F38" s="38">
        <f t="shared" si="2"/>
        <v>1</v>
      </c>
      <c r="G38" s="38">
        <v>0.5</v>
      </c>
      <c r="H38" s="38"/>
      <c r="I38" s="38">
        <v>0.5</v>
      </c>
      <c r="J38" s="38">
        <f t="shared" si="1"/>
        <v>0.25</v>
      </c>
      <c r="K38" s="99" t="s">
        <v>366</v>
      </c>
      <c r="L38" s="104" t="s">
        <v>376</v>
      </c>
    </row>
    <row r="39" spans="1:12" s="20" customFormat="1" ht="76.5" x14ac:dyDescent="0.2">
      <c r="A39" s="36">
        <v>31</v>
      </c>
      <c r="B39" s="34" t="s">
        <v>40</v>
      </c>
      <c r="C39" s="101" t="s">
        <v>72</v>
      </c>
      <c r="D39" s="36" t="s">
        <v>144</v>
      </c>
      <c r="E39" s="37"/>
      <c r="F39" s="38">
        <f t="shared" si="2"/>
        <v>1</v>
      </c>
      <c r="G39" s="38"/>
      <c r="H39" s="38"/>
      <c r="I39" s="38">
        <v>0.5</v>
      </c>
      <c r="J39" s="38">
        <f t="shared" si="1"/>
        <v>0.5</v>
      </c>
      <c r="K39" s="99" t="s">
        <v>374</v>
      </c>
      <c r="L39" s="104" t="s">
        <v>375</v>
      </c>
    </row>
    <row r="40" spans="1:12" s="20" customFormat="1" ht="31.5" customHeight="1" x14ac:dyDescent="0.2">
      <c r="A40" s="36">
        <v>32</v>
      </c>
      <c r="B40" s="34" t="s">
        <v>41</v>
      </c>
      <c r="C40" s="101" t="s">
        <v>72</v>
      </c>
      <c r="D40" s="36" t="s">
        <v>162</v>
      </c>
      <c r="E40" s="37"/>
      <c r="F40" s="38">
        <f t="shared" si="2"/>
        <v>1</v>
      </c>
      <c r="G40" s="38"/>
      <c r="H40" s="38"/>
      <c r="I40" s="38"/>
      <c r="J40" s="38">
        <f t="shared" si="1"/>
        <v>1</v>
      </c>
      <c r="K40" s="99" t="s">
        <v>241</v>
      </c>
      <c r="L40" s="104"/>
    </row>
    <row r="41" spans="1:12" s="20" customFormat="1" ht="78" customHeight="1" x14ac:dyDescent="0.2">
      <c r="A41" s="36">
        <v>33</v>
      </c>
      <c r="B41" s="34" t="s">
        <v>42</v>
      </c>
      <c r="C41" s="101" t="s">
        <v>72</v>
      </c>
      <c r="D41" s="36" t="s">
        <v>162</v>
      </c>
      <c r="E41" s="37"/>
      <c r="F41" s="38">
        <f t="shared" si="2"/>
        <v>1</v>
      </c>
      <c r="G41" s="38"/>
      <c r="H41" s="38"/>
      <c r="I41" s="38"/>
      <c r="J41" s="38">
        <f t="shared" si="1"/>
        <v>1</v>
      </c>
      <c r="K41" s="99" t="s">
        <v>165</v>
      </c>
      <c r="L41" s="104"/>
    </row>
    <row r="42" spans="1:12" s="20" customFormat="1" ht="66" customHeight="1" x14ac:dyDescent="0.2">
      <c r="A42" s="36">
        <v>34</v>
      </c>
      <c r="B42" s="34" t="s">
        <v>43</v>
      </c>
      <c r="C42" s="101" t="s">
        <v>72</v>
      </c>
      <c r="D42" s="36" t="s">
        <v>166</v>
      </c>
      <c r="E42" s="37"/>
      <c r="F42" s="38">
        <f t="shared" si="2"/>
        <v>1</v>
      </c>
      <c r="G42" s="38"/>
      <c r="H42" s="38"/>
      <c r="I42" s="38"/>
      <c r="J42" s="38">
        <f t="shared" si="1"/>
        <v>1</v>
      </c>
      <c r="K42" s="99" t="s">
        <v>388</v>
      </c>
      <c r="L42" s="112"/>
    </row>
    <row r="43" spans="1:12" s="20" customFormat="1" ht="76.5" x14ac:dyDescent="0.2">
      <c r="A43" s="36">
        <v>35</v>
      </c>
      <c r="B43" s="34" t="s">
        <v>44</v>
      </c>
      <c r="C43" s="101" t="s">
        <v>73</v>
      </c>
      <c r="D43" s="36"/>
      <c r="E43" s="37"/>
      <c r="F43" s="38">
        <f t="shared" si="2"/>
        <v>0</v>
      </c>
      <c r="G43" s="38"/>
      <c r="H43" s="38"/>
      <c r="I43" s="38"/>
      <c r="J43" s="38">
        <f t="shared" si="1"/>
        <v>0</v>
      </c>
      <c r="K43" s="99" t="s">
        <v>167</v>
      </c>
      <c r="L43" s="104" t="s">
        <v>390</v>
      </c>
    </row>
    <row r="44" spans="1:12" s="20" customFormat="1" ht="25.5" x14ac:dyDescent="0.2">
      <c r="A44" s="33">
        <v>36</v>
      </c>
      <c r="B44" s="34" t="s">
        <v>45</v>
      </c>
      <c r="C44" s="101" t="s">
        <v>72</v>
      </c>
      <c r="D44" s="36" t="s">
        <v>393</v>
      </c>
      <c r="E44" s="37"/>
      <c r="F44" s="38">
        <f t="shared" si="2"/>
        <v>1</v>
      </c>
      <c r="G44" s="38"/>
      <c r="H44" s="38"/>
      <c r="I44" s="38"/>
      <c r="J44" s="38">
        <f t="shared" si="1"/>
        <v>1</v>
      </c>
      <c r="K44" s="99" t="s">
        <v>168</v>
      </c>
      <c r="L44" s="23"/>
    </row>
    <row r="45" spans="1:12" s="20" customFormat="1" ht="63.75" x14ac:dyDescent="0.2">
      <c r="A45" s="33">
        <v>37</v>
      </c>
      <c r="B45" s="34" t="s">
        <v>46</v>
      </c>
      <c r="C45" s="101" t="s">
        <v>73</v>
      </c>
      <c r="D45" s="36" t="s">
        <v>246</v>
      </c>
      <c r="E45" s="37" t="s">
        <v>152</v>
      </c>
      <c r="F45" s="38">
        <f t="shared" si="2"/>
        <v>0</v>
      </c>
      <c r="G45" s="38"/>
      <c r="H45" s="38"/>
      <c r="I45" s="38"/>
      <c r="J45" s="38">
        <f t="shared" si="1"/>
        <v>0</v>
      </c>
      <c r="K45" s="99" t="s">
        <v>396</v>
      </c>
      <c r="L45" s="104" t="s">
        <v>398</v>
      </c>
    </row>
    <row r="46" spans="1:12" s="20" customFormat="1" ht="51.75" customHeight="1" x14ac:dyDescent="0.2">
      <c r="A46" s="33">
        <v>38</v>
      </c>
      <c r="B46" s="34" t="s">
        <v>47</v>
      </c>
      <c r="C46" s="101" t="s">
        <v>72</v>
      </c>
      <c r="D46" s="36" t="s">
        <v>248</v>
      </c>
      <c r="E46" s="37"/>
      <c r="F46" s="38">
        <f t="shared" si="2"/>
        <v>1</v>
      </c>
      <c r="G46" s="38"/>
      <c r="H46" s="38"/>
      <c r="I46" s="38"/>
      <c r="J46" s="38">
        <f t="shared" si="1"/>
        <v>1</v>
      </c>
      <c r="K46" s="99" t="s">
        <v>169</v>
      </c>
      <c r="L46" s="104" t="s">
        <v>401</v>
      </c>
    </row>
    <row r="47" spans="1:12" s="20" customFormat="1" ht="30" customHeight="1" x14ac:dyDescent="0.2">
      <c r="A47" s="33">
        <v>39</v>
      </c>
      <c r="B47" s="34" t="s">
        <v>48</v>
      </c>
      <c r="C47" s="101" t="s">
        <v>72</v>
      </c>
      <c r="D47" s="36" t="s">
        <v>170</v>
      </c>
      <c r="E47" s="37"/>
      <c r="F47" s="38">
        <f t="shared" si="2"/>
        <v>1</v>
      </c>
      <c r="G47" s="38"/>
      <c r="H47" s="38"/>
      <c r="I47" s="38"/>
      <c r="J47" s="38">
        <f t="shared" si="1"/>
        <v>1</v>
      </c>
      <c r="K47" s="99" t="s">
        <v>402</v>
      </c>
      <c r="L47" s="104"/>
    </row>
    <row r="48" spans="1:12" s="20" customFormat="1" ht="41.25" customHeight="1" x14ac:dyDescent="0.2">
      <c r="A48" s="33">
        <v>40</v>
      </c>
      <c r="B48" s="34" t="s">
        <v>49</v>
      </c>
      <c r="C48" s="101" t="s">
        <v>73</v>
      </c>
      <c r="D48" s="36" t="s">
        <v>170</v>
      </c>
      <c r="E48" s="37"/>
      <c r="F48" s="38">
        <f t="shared" si="2"/>
        <v>0</v>
      </c>
      <c r="G48" s="38"/>
      <c r="H48" s="38"/>
      <c r="I48" s="38"/>
      <c r="J48" s="38">
        <f t="shared" si="1"/>
        <v>0</v>
      </c>
      <c r="K48" s="99" t="s">
        <v>171</v>
      </c>
      <c r="L48" s="101" t="s">
        <v>404</v>
      </c>
    </row>
    <row r="49" spans="1:12" s="20" customFormat="1" ht="36" customHeight="1" x14ac:dyDescent="0.2">
      <c r="A49" s="33">
        <v>41</v>
      </c>
      <c r="B49" s="34" t="s">
        <v>50</v>
      </c>
      <c r="C49" s="101" t="s">
        <v>72</v>
      </c>
      <c r="D49" s="36" t="s">
        <v>157</v>
      </c>
      <c r="E49" s="37"/>
      <c r="F49" s="38">
        <f t="shared" si="2"/>
        <v>1</v>
      </c>
      <c r="G49" s="38"/>
      <c r="H49" s="38"/>
      <c r="I49" s="38"/>
      <c r="J49" s="38">
        <f t="shared" si="1"/>
        <v>1</v>
      </c>
      <c r="K49" s="99" t="s">
        <v>130</v>
      </c>
      <c r="L49" s="104"/>
    </row>
    <row r="50" spans="1:12" x14ac:dyDescent="0.2">
      <c r="K50" s="4"/>
      <c r="L50" s="4"/>
    </row>
    <row r="52" spans="1:12" x14ac:dyDescent="0.2">
      <c r="A52" s="27"/>
      <c r="B52" s="28"/>
      <c r="C52" s="28"/>
      <c r="D52" s="28"/>
      <c r="E52" s="28"/>
      <c r="F52" s="29"/>
      <c r="G52" s="29"/>
      <c r="H52" s="29"/>
      <c r="I52" s="29"/>
      <c r="J52" s="29"/>
      <c r="K52" s="29"/>
      <c r="L52" s="29"/>
    </row>
    <row r="56" spans="1:12" x14ac:dyDescent="0.2">
      <c r="A56" s="27"/>
      <c r="B56" s="28"/>
      <c r="C56" s="28"/>
      <c r="D56" s="28"/>
      <c r="E56" s="28"/>
      <c r="F56" s="29"/>
      <c r="G56" s="29"/>
      <c r="H56" s="29"/>
      <c r="I56" s="29"/>
      <c r="J56" s="29"/>
      <c r="K56" s="29"/>
      <c r="L56" s="29"/>
    </row>
    <row r="59" spans="1:12" x14ac:dyDescent="0.2">
      <c r="A59" s="27"/>
      <c r="B59" s="28"/>
      <c r="C59" s="28"/>
      <c r="D59" s="28"/>
      <c r="E59" s="28"/>
      <c r="F59" s="29"/>
      <c r="G59" s="29"/>
      <c r="H59" s="29"/>
      <c r="I59" s="29"/>
      <c r="J59" s="29"/>
      <c r="K59" s="29"/>
      <c r="L59" s="29"/>
    </row>
    <row r="63" spans="1:12" x14ac:dyDescent="0.2">
      <c r="A63" s="27"/>
      <c r="B63" s="28"/>
      <c r="C63" s="28"/>
      <c r="D63" s="28"/>
      <c r="E63" s="28"/>
      <c r="F63" s="29"/>
      <c r="G63" s="29"/>
      <c r="H63" s="29"/>
      <c r="I63" s="29"/>
      <c r="J63" s="29"/>
      <c r="K63" s="29"/>
      <c r="L63" s="29"/>
    </row>
    <row r="66" spans="1:12" x14ac:dyDescent="0.2">
      <c r="A66" s="27"/>
      <c r="B66" s="28"/>
      <c r="C66" s="28"/>
      <c r="D66" s="28"/>
      <c r="E66" s="28"/>
      <c r="F66" s="29"/>
      <c r="G66" s="29"/>
      <c r="H66" s="29"/>
      <c r="I66" s="29"/>
      <c r="J66" s="29"/>
      <c r="K66" s="29"/>
      <c r="L66" s="29"/>
    </row>
    <row r="70" spans="1:12" x14ac:dyDescent="0.2">
      <c r="A70" s="27"/>
      <c r="B70" s="28"/>
      <c r="C70" s="28"/>
      <c r="D70" s="28"/>
      <c r="E70" s="28"/>
      <c r="F70" s="29"/>
      <c r="G70" s="29"/>
      <c r="H70" s="29"/>
      <c r="I70" s="29"/>
      <c r="J70" s="29"/>
      <c r="K70" s="29"/>
      <c r="L70" s="29"/>
    </row>
  </sheetData>
  <mergeCells count="11">
    <mergeCell ref="J5:J6"/>
    <mergeCell ref="A3:L3"/>
    <mergeCell ref="A4:A6"/>
    <mergeCell ref="E4:E6"/>
    <mergeCell ref="F4:J4"/>
    <mergeCell ref="K4:K6"/>
    <mergeCell ref="L4:L6"/>
    <mergeCell ref="B5:B6"/>
    <mergeCell ref="D5:D6"/>
    <mergeCell ref="F5:F6"/>
    <mergeCell ref="G5:I5"/>
  </mergeCells>
  <dataValidations count="4">
    <dataValidation type="list" allowBlank="1" showInputMessage="1" showErrorMessage="1" sqref="G13">
      <formula1 xml:space="preserve"> Формат</formula1>
    </dataValidation>
    <dataValidation type="list" allowBlank="1" showInputMessage="1" showErrorMessage="1" sqref="C13">
      <formula1>$C$5:$C$6</formula1>
    </dataValidation>
    <dataValidation type="list" allowBlank="1" showInputMessage="1" showErrorMessage="1" sqref="G8:I11 H13:I49 G14:G49">
      <formula1>Формат</formula1>
    </dataValidation>
    <dataValidation type="list" allowBlank="1" showInputMessage="1" showErrorMessage="1" sqref="C8:C11 C14:C49">
      <formula1>Выбор_1.1</formula1>
    </dataValidation>
  </dataValidations>
  <hyperlinks>
    <hyperlink ref="K31" r:id="rId1"/>
    <hyperlink ref="K8" r:id="rId2"/>
    <hyperlink ref="K13" r:id="rId3"/>
    <hyperlink ref="K16" r:id="rId4"/>
    <hyperlink ref="K18" r:id="rId5"/>
    <hyperlink ref="K19" r:id="rId6"/>
    <hyperlink ref="K21" r:id="rId7"/>
    <hyperlink ref="K22" r:id="rId8"/>
    <hyperlink ref="K23" r:id="rId9"/>
    <hyperlink ref="K24" r:id="rId10"/>
    <hyperlink ref="K27" r:id="rId11" display="http://kalininsk.sarmo.ru/otkrytyybyudzhet/promezhutochnaya-otchetnost-ob-ispolneniibyudzheta-i-analiticheskie-dannye/2022/index.php"/>
    <hyperlink ref="K30" r:id="rId12"/>
    <hyperlink ref="K34" r:id="rId13" display="http://novouzensk.ru/budget for people/2022-224/ispolnenie-byudzheta/index.php"/>
    <hyperlink ref="K35" r:id="rId14"/>
    <hyperlink ref="K37" r:id="rId15"/>
  </hyperlinks>
  <pageMargins left="0.31496062992125984" right="0.31496062992125984" top="0.35433070866141736" bottom="0.15748031496062992" header="0.31496062992125984" footer="0.11811023622047245"/>
  <pageSetup paperSize="9" scale="56" fitToHeight="0" orientation="landscape" r:id="rId1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1"/>
  <sheetViews>
    <sheetView view="pageBreakPreview" zoomScale="85" zoomScaleNormal="100" zoomScaleSheetLayoutView="85" workbookViewId="0">
      <pane ySplit="7" topLeftCell="A8" activePane="bottomLeft" state="frozenSplit"/>
      <selection activeCell="R28" sqref="R28"/>
      <selection pane="bottomLeft" activeCell="N4" sqref="N4"/>
    </sheetView>
  </sheetViews>
  <sheetFormatPr defaultRowHeight="12.75" x14ac:dyDescent="0.2"/>
  <cols>
    <col min="1" max="1" width="4.28515625" style="24" customWidth="1"/>
    <col min="2" max="2" width="22.7109375" style="5" customWidth="1"/>
    <col min="3" max="3" width="40.28515625" style="5" customWidth="1"/>
    <col min="4" max="4" width="16.42578125" style="5" customWidth="1"/>
    <col min="5" max="5" width="20" style="5" customWidth="1"/>
    <col min="6" max="6" width="21.5703125" style="30" customWidth="1"/>
    <col min="7" max="7" width="12.85546875" style="30" customWidth="1"/>
    <col min="8" max="9" width="10.85546875" style="30" customWidth="1"/>
    <col min="10" max="10" width="9.85546875" style="30" customWidth="1"/>
    <col min="11" max="11" width="36.140625" style="30" customWidth="1"/>
    <col min="12" max="12" width="46" style="30" customWidth="1"/>
    <col min="13" max="13" width="9.140625" style="5"/>
    <col min="14" max="14" width="40" style="47" customWidth="1"/>
    <col min="15" max="16384" width="9.140625" style="5"/>
  </cols>
  <sheetData>
    <row r="1" spans="1:14" ht="21" customHeight="1" x14ac:dyDescent="0.2">
      <c r="A1" s="1" t="s">
        <v>173</v>
      </c>
      <c r="B1" s="46"/>
      <c r="C1" s="46"/>
      <c r="D1" s="46"/>
      <c r="E1" s="46"/>
      <c r="F1" s="46"/>
      <c r="G1" s="46"/>
      <c r="H1" s="46"/>
      <c r="I1" s="46"/>
      <c r="J1" s="46"/>
      <c r="K1" s="46"/>
      <c r="L1" s="40"/>
      <c r="M1" s="47"/>
      <c r="N1" s="5"/>
    </row>
    <row r="2" spans="1:14" ht="15" customHeight="1" x14ac:dyDescent="0.2">
      <c r="A2" s="6" t="s">
        <v>93</v>
      </c>
      <c r="B2" s="6"/>
      <c r="C2" s="4"/>
      <c r="D2" s="4"/>
      <c r="E2" s="4"/>
      <c r="F2" s="4"/>
      <c r="G2" s="4"/>
      <c r="H2" s="4"/>
      <c r="I2" s="4"/>
      <c r="J2" s="4"/>
      <c r="K2" s="4"/>
      <c r="L2" s="4"/>
      <c r="M2" s="47"/>
      <c r="N2" s="5"/>
    </row>
    <row r="3" spans="1:14" ht="71.25" customHeight="1" x14ac:dyDescent="0.2">
      <c r="A3" s="159" t="str">
        <f>'Методика III этап'!B22</f>
        <v xml:space="preserve">В том числе, должна быть представлена следующая информация:
1) исполнение по видам доходов до уровня подгруппы или статьи классификации доходов бюджетов;
2) исполнение по расходам в разрезе разделов и подразделов классификации расходов;
3) исполнение по расходам в разрезе муниципальных программ.
Указанные сведения должны быть опубликованы в течение одного месяца после окончания отчетного периода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v>
      </c>
      <c r="B3" s="159"/>
      <c r="C3" s="159"/>
      <c r="D3" s="159"/>
      <c r="E3" s="159"/>
      <c r="F3" s="159"/>
      <c r="G3" s="159"/>
      <c r="H3" s="159"/>
      <c r="I3" s="159"/>
      <c r="J3" s="159"/>
      <c r="K3" s="159"/>
      <c r="L3" s="159"/>
      <c r="M3" s="47"/>
      <c r="N3" s="5"/>
    </row>
    <row r="4" spans="1:14" ht="105" customHeight="1" x14ac:dyDescent="0.2">
      <c r="A4" s="160" t="s">
        <v>52</v>
      </c>
      <c r="B4" s="9" t="s">
        <v>137</v>
      </c>
      <c r="C4" s="9" t="str">
        <f>'Методика III этап'!B21</f>
        <v>Ежеквартальное опубликование сведений об исполнении бюджета муниципального образования  в сравнении с запланированными значениями на соответствующий период (финансовый год) и с соответствующим периодом прошлого года на портале (сайте)</v>
      </c>
      <c r="D4" s="9" t="s">
        <v>94</v>
      </c>
      <c r="E4" s="160" t="s">
        <v>95</v>
      </c>
      <c r="F4" s="160" t="s">
        <v>174</v>
      </c>
      <c r="G4" s="160"/>
      <c r="H4" s="160"/>
      <c r="I4" s="160"/>
      <c r="J4" s="160"/>
      <c r="K4" s="160" t="s">
        <v>97</v>
      </c>
      <c r="L4" s="160" t="s">
        <v>98</v>
      </c>
      <c r="N4" s="48"/>
    </row>
    <row r="5" spans="1:14" s="11" customFormat="1" ht="26.25" customHeight="1" x14ac:dyDescent="0.2">
      <c r="A5" s="160"/>
      <c r="B5" s="160" t="s">
        <v>99</v>
      </c>
      <c r="C5" s="10" t="str">
        <f>'Методика III этап'!B23</f>
        <v>Опубликованы за все отчетные периоды по всем указанным элементам</v>
      </c>
      <c r="D5" s="161" t="s">
        <v>100</v>
      </c>
      <c r="E5" s="160"/>
      <c r="F5" s="158" t="s">
        <v>101</v>
      </c>
      <c r="G5" s="161" t="s">
        <v>102</v>
      </c>
      <c r="H5" s="161"/>
      <c r="I5" s="161"/>
      <c r="J5" s="158" t="s">
        <v>103</v>
      </c>
      <c r="K5" s="160"/>
      <c r="L5" s="160"/>
      <c r="N5" s="49"/>
    </row>
    <row r="6" spans="1:14" s="11" customFormat="1" ht="30.75" customHeight="1" x14ac:dyDescent="0.2">
      <c r="A6" s="160"/>
      <c r="B6" s="160"/>
      <c r="C6" s="10" t="str">
        <f>'Методика III этап'!B24</f>
        <v>Опубликованы за все отчетные периоды по двум ключевым элементам</v>
      </c>
      <c r="D6" s="161"/>
      <c r="E6" s="160"/>
      <c r="F6" s="158"/>
      <c r="G6" s="161" t="s">
        <v>104</v>
      </c>
      <c r="H6" s="161" t="s">
        <v>105</v>
      </c>
      <c r="I6" s="161" t="s">
        <v>106</v>
      </c>
      <c r="J6" s="158"/>
      <c r="K6" s="160"/>
      <c r="L6" s="160"/>
      <c r="N6" s="49"/>
    </row>
    <row r="7" spans="1:14" s="11" customFormat="1" ht="30.75" customHeight="1" x14ac:dyDescent="0.2">
      <c r="A7" s="160"/>
      <c r="B7" s="160"/>
      <c r="C7" s="10" t="str">
        <f>'Методика III этап'!B25</f>
        <v>Не опубликованы или публикуются нерегулярно, или не отвечают требованиям</v>
      </c>
      <c r="D7" s="161"/>
      <c r="E7" s="160"/>
      <c r="F7" s="158"/>
      <c r="G7" s="161"/>
      <c r="H7" s="161"/>
      <c r="I7" s="161"/>
      <c r="J7" s="158"/>
      <c r="K7" s="160"/>
      <c r="L7" s="160"/>
      <c r="N7" s="49"/>
    </row>
    <row r="8" spans="1:14" s="54" customFormat="1" x14ac:dyDescent="0.2">
      <c r="A8" s="12"/>
      <c r="B8" s="13" t="s">
        <v>10</v>
      </c>
      <c r="C8" s="50"/>
      <c r="D8" s="51"/>
      <c r="E8" s="51"/>
      <c r="F8" s="52"/>
      <c r="G8" s="52"/>
      <c r="H8" s="52"/>
      <c r="I8" s="52"/>
      <c r="J8" s="52"/>
      <c r="K8" s="53"/>
      <c r="L8" s="53"/>
      <c r="N8" s="55"/>
    </row>
    <row r="9" spans="1:14" s="20" customFormat="1" ht="25.5" x14ac:dyDescent="0.2">
      <c r="A9" s="33">
        <v>1</v>
      </c>
      <c r="B9" s="34" t="s">
        <v>12</v>
      </c>
      <c r="C9" s="101" t="s">
        <v>77</v>
      </c>
      <c r="D9" s="36" t="s">
        <v>175</v>
      </c>
      <c r="E9" s="37"/>
      <c r="F9" s="38">
        <f>IF(C9=$C$5,2,IF(C9=$C$6,1,0))</f>
        <v>2</v>
      </c>
      <c r="G9" s="38"/>
      <c r="H9" s="38"/>
      <c r="I9" s="38"/>
      <c r="J9" s="38">
        <f>F9*(1-G9)*(1-H9)*(1-I9)</f>
        <v>2</v>
      </c>
      <c r="K9" s="99" t="s">
        <v>256</v>
      </c>
      <c r="L9" s="104"/>
    </row>
    <row r="10" spans="1:14" s="20" customFormat="1" ht="43.5" customHeight="1" x14ac:dyDescent="0.2">
      <c r="A10" s="33">
        <v>2</v>
      </c>
      <c r="B10" s="34" t="s">
        <v>411</v>
      </c>
      <c r="C10" s="101" t="s">
        <v>77</v>
      </c>
      <c r="D10" s="36" t="s">
        <v>176</v>
      </c>
      <c r="E10" s="36"/>
      <c r="F10" s="38">
        <f t="shared" ref="F10:F12" si="0">IF(C10=$C$5,2,IF(C10=$C$6,1,0))</f>
        <v>2</v>
      </c>
      <c r="G10" s="38"/>
      <c r="H10" s="38"/>
      <c r="I10" s="38"/>
      <c r="J10" s="38">
        <f t="shared" ref="J10:J50" si="1">F10*(1-G10)*(1-H10)*(1-I10)</f>
        <v>2</v>
      </c>
      <c r="K10" s="99" t="s">
        <v>259</v>
      </c>
      <c r="L10" s="23"/>
    </row>
    <row r="11" spans="1:14" s="20" customFormat="1" ht="64.5" customHeight="1" x14ac:dyDescent="0.2">
      <c r="A11" s="33">
        <v>3</v>
      </c>
      <c r="B11" s="34" t="s">
        <v>13</v>
      </c>
      <c r="C11" s="101" t="s">
        <v>77</v>
      </c>
      <c r="D11" s="36" t="s">
        <v>176</v>
      </c>
      <c r="E11" s="36"/>
      <c r="F11" s="38">
        <f t="shared" si="0"/>
        <v>2</v>
      </c>
      <c r="G11" s="38"/>
      <c r="H11" s="38"/>
      <c r="I11" s="38"/>
      <c r="J11" s="38">
        <f t="shared" si="1"/>
        <v>2</v>
      </c>
      <c r="K11" s="99" t="s">
        <v>262</v>
      </c>
      <c r="L11" s="104"/>
    </row>
    <row r="12" spans="1:14" s="20" customFormat="1" ht="25.5" x14ac:dyDescent="0.2">
      <c r="A12" s="33">
        <v>4</v>
      </c>
      <c r="B12" s="34" t="s">
        <v>227</v>
      </c>
      <c r="C12" s="101" t="s">
        <v>73</v>
      </c>
      <c r="D12" s="36"/>
      <c r="E12" s="115"/>
      <c r="F12" s="38">
        <f t="shared" si="0"/>
        <v>0</v>
      </c>
      <c r="G12" s="38"/>
      <c r="H12" s="38"/>
      <c r="I12" s="38"/>
      <c r="J12" s="38">
        <f t="shared" si="1"/>
        <v>0</v>
      </c>
      <c r="K12" s="116"/>
      <c r="L12" s="32" t="s">
        <v>177</v>
      </c>
    </row>
    <row r="13" spans="1:14" s="20" customFormat="1" x14ac:dyDescent="0.2">
      <c r="A13" s="117"/>
      <c r="B13" s="13" t="s">
        <v>11</v>
      </c>
      <c r="C13" s="51"/>
      <c r="D13" s="51"/>
      <c r="E13" s="51"/>
      <c r="F13" s="16"/>
      <c r="G13" s="52"/>
      <c r="H13" s="52"/>
      <c r="I13" s="52"/>
      <c r="J13" s="16"/>
      <c r="K13" s="118"/>
      <c r="L13" s="53"/>
    </row>
    <row r="14" spans="1:14" s="20" customFormat="1" ht="51" x14ac:dyDescent="0.2">
      <c r="A14" s="33">
        <v>5</v>
      </c>
      <c r="B14" s="34" t="s">
        <v>14</v>
      </c>
      <c r="C14" s="101" t="s">
        <v>78</v>
      </c>
      <c r="D14" s="36"/>
      <c r="E14" s="114"/>
      <c r="F14" s="38">
        <f>IF(C14=$C$5,2,IF(C14=$C$6,1,0))</f>
        <v>1</v>
      </c>
      <c r="G14" s="38"/>
      <c r="H14" s="38"/>
      <c r="I14" s="38">
        <v>0.5</v>
      </c>
      <c r="J14" s="38">
        <f t="shared" si="1"/>
        <v>0.5</v>
      </c>
      <c r="K14" s="99" t="s">
        <v>142</v>
      </c>
      <c r="L14" s="104" t="s">
        <v>272</v>
      </c>
      <c r="M14" s="23"/>
    </row>
    <row r="15" spans="1:14" s="20" customFormat="1" ht="49.5" customHeight="1" x14ac:dyDescent="0.2">
      <c r="A15" s="33">
        <v>6</v>
      </c>
      <c r="B15" s="34" t="s">
        <v>15</v>
      </c>
      <c r="C15" s="101" t="s">
        <v>77</v>
      </c>
      <c r="D15" s="36" t="s">
        <v>176</v>
      </c>
      <c r="E15" s="37"/>
      <c r="F15" s="38">
        <f t="shared" ref="F15:F50" si="2">IF(C15=$C$5,2,IF(C15=$C$6,1,0))</f>
        <v>2</v>
      </c>
      <c r="G15" s="38"/>
      <c r="H15" s="38"/>
      <c r="I15" s="38"/>
      <c r="J15" s="38">
        <f t="shared" si="1"/>
        <v>2</v>
      </c>
      <c r="K15" s="99" t="s">
        <v>187</v>
      </c>
      <c r="L15" s="57"/>
    </row>
    <row r="16" spans="1:14" s="20" customFormat="1" ht="37.5" customHeight="1" x14ac:dyDescent="0.2">
      <c r="A16" s="33">
        <v>7</v>
      </c>
      <c r="B16" s="34" t="s">
        <v>16</v>
      </c>
      <c r="C16" s="101" t="s">
        <v>78</v>
      </c>
      <c r="D16" s="36" t="s">
        <v>176</v>
      </c>
      <c r="E16" s="37"/>
      <c r="F16" s="38">
        <f t="shared" si="2"/>
        <v>1</v>
      </c>
      <c r="G16" s="38"/>
      <c r="H16" s="38"/>
      <c r="I16" s="38"/>
      <c r="J16" s="38">
        <f t="shared" si="1"/>
        <v>1</v>
      </c>
      <c r="K16" s="99" t="s">
        <v>277</v>
      </c>
      <c r="L16" s="104" t="s">
        <v>279</v>
      </c>
    </row>
    <row r="17" spans="1:12" s="20" customFormat="1" ht="39" customHeight="1" x14ac:dyDescent="0.2">
      <c r="A17" s="33">
        <v>8</v>
      </c>
      <c r="B17" s="34" t="s">
        <v>17</v>
      </c>
      <c r="C17" s="101" t="s">
        <v>77</v>
      </c>
      <c r="D17" s="36" t="s">
        <v>176</v>
      </c>
      <c r="E17" s="37"/>
      <c r="F17" s="38">
        <f t="shared" si="2"/>
        <v>2</v>
      </c>
      <c r="G17" s="38"/>
      <c r="H17" s="38"/>
      <c r="I17" s="38"/>
      <c r="J17" s="38">
        <f t="shared" si="1"/>
        <v>2</v>
      </c>
      <c r="K17" s="99" t="s">
        <v>147</v>
      </c>
      <c r="L17" s="104"/>
    </row>
    <row r="18" spans="1:12" s="20" customFormat="1" ht="25.5" x14ac:dyDescent="0.2">
      <c r="A18" s="33">
        <v>9</v>
      </c>
      <c r="B18" s="34" t="s">
        <v>18</v>
      </c>
      <c r="C18" s="101" t="s">
        <v>77</v>
      </c>
      <c r="D18" s="36" t="s">
        <v>176</v>
      </c>
      <c r="E18" s="114"/>
      <c r="F18" s="38">
        <f t="shared" si="2"/>
        <v>2</v>
      </c>
      <c r="G18" s="38"/>
      <c r="H18" s="38"/>
      <c r="I18" s="38"/>
      <c r="J18" s="38">
        <f t="shared" si="1"/>
        <v>2</v>
      </c>
      <c r="K18" s="99" t="s">
        <v>112</v>
      </c>
      <c r="L18" s="128"/>
    </row>
    <row r="19" spans="1:12" s="20" customFormat="1" ht="25.5" x14ac:dyDescent="0.2">
      <c r="A19" s="33">
        <v>10</v>
      </c>
      <c r="B19" s="34" t="s">
        <v>19</v>
      </c>
      <c r="C19" s="101" t="s">
        <v>77</v>
      </c>
      <c r="D19" s="36" t="s">
        <v>176</v>
      </c>
      <c r="E19" s="37"/>
      <c r="F19" s="38">
        <f t="shared" si="2"/>
        <v>2</v>
      </c>
      <c r="G19" s="38"/>
      <c r="H19" s="38"/>
      <c r="I19" s="38"/>
      <c r="J19" s="38">
        <f t="shared" si="1"/>
        <v>2</v>
      </c>
      <c r="K19" s="99" t="s">
        <v>287</v>
      </c>
      <c r="L19" s="104"/>
    </row>
    <row r="20" spans="1:12" s="20" customFormat="1" ht="30.75" customHeight="1" x14ac:dyDescent="0.2">
      <c r="A20" s="33">
        <v>11</v>
      </c>
      <c r="B20" s="34" t="s">
        <v>20</v>
      </c>
      <c r="C20" s="101" t="s">
        <v>73</v>
      </c>
      <c r="D20" s="36"/>
      <c r="E20" s="37"/>
      <c r="F20" s="38">
        <f t="shared" si="2"/>
        <v>0</v>
      </c>
      <c r="G20" s="38"/>
      <c r="H20" s="38"/>
      <c r="I20" s="38"/>
      <c r="J20" s="38">
        <f t="shared" si="1"/>
        <v>0</v>
      </c>
      <c r="K20" s="99" t="s">
        <v>178</v>
      </c>
      <c r="L20" s="101" t="s">
        <v>180</v>
      </c>
    </row>
    <row r="21" spans="1:12" s="20" customFormat="1" ht="25.5" x14ac:dyDescent="0.2">
      <c r="A21" s="33">
        <v>12</v>
      </c>
      <c r="B21" s="34" t="s">
        <v>21</v>
      </c>
      <c r="C21" s="101" t="s">
        <v>73</v>
      </c>
      <c r="D21" s="36"/>
      <c r="E21" s="114"/>
      <c r="F21" s="38">
        <f t="shared" si="2"/>
        <v>0</v>
      </c>
      <c r="G21" s="38"/>
      <c r="H21" s="38"/>
      <c r="I21" s="38"/>
      <c r="J21" s="38">
        <f t="shared" si="1"/>
        <v>0</v>
      </c>
      <c r="K21" s="113"/>
      <c r="L21" s="101" t="s">
        <v>132</v>
      </c>
    </row>
    <row r="22" spans="1:12" s="20" customFormat="1" ht="63.75" x14ac:dyDescent="0.2">
      <c r="A22" s="33">
        <v>13</v>
      </c>
      <c r="B22" s="34" t="s">
        <v>22</v>
      </c>
      <c r="C22" s="101" t="s">
        <v>78</v>
      </c>
      <c r="D22" s="36" t="s">
        <v>176</v>
      </c>
      <c r="E22" s="114"/>
      <c r="F22" s="38">
        <f t="shared" si="2"/>
        <v>1</v>
      </c>
      <c r="G22" s="38"/>
      <c r="H22" s="38"/>
      <c r="I22" s="38"/>
      <c r="J22" s="38">
        <f t="shared" si="1"/>
        <v>1</v>
      </c>
      <c r="K22" s="99" t="s">
        <v>179</v>
      </c>
      <c r="L22" s="101" t="s">
        <v>295</v>
      </c>
    </row>
    <row r="23" spans="1:12" s="20" customFormat="1" ht="25.5" x14ac:dyDescent="0.2">
      <c r="A23" s="33">
        <v>14</v>
      </c>
      <c r="B23" s="34" t="s">
        <v>23</v>
      </c>
      <c r="C23" s="101" t="s">
        <v>73</v>
      </c>
      <c r="D23" s="36" t="s">
        <v>107</v>
      </c>
      <c r="E23" s="114"/>
      <c r="F23" s="38">
        <f t="shared" si="2"/>
        <v>0</v>
      </c>
      <c r="G23" s="38"/>
      <c r="H23" s="38"/>
      <c r="I23" s="38"/>
      <c r="J23" s="38">
        <f t="shared" si="1"/>
        <v>0</v>
      </c>
      <c r="K23" s="99" t="s">
        <v>230</v>
      </c>
      <c r="L23" s="104" t="s">
        <v>302</v>
      </c>
    </row>
    <row r="24" spans="1:12" s="20" customFormat="1" ht="78.75" customHeight="1" x14ac:dyDescent="0.2">
      <c r="A24" s="33">
        <v>15</v>
      </c>
      <c r="B24" s="34" t="s">
        <v>24</v>
      </c>
      <c r="C24" s="101" t="s">
        <v>73</v>
      </c>
      <c r="D24" s="36" t="s">
        <v>175</v>
      </c>
      <c r="E24" s="37"/>
      <c r="F24" s="38">
        <f t="shared" si="2"/>
        <v>0</v>
      </c>
      <c r="G24" s="38"/>
      <c r="H24" s="38"/>
      <c r="I24" s="38"/>
      <c r="J24" s="38">
        <f t="shared" si="1"/>
        <v>0</v>
      </c>
      <c r="K24" s="99" t="s">
        <v>303</v>
      </c>
      <c r="L24" s="129" t="s">
        <v>304</v>
      </c>
    </row>
    <row r="25" spans="1:12" s="20" customFormat="1" ht="63.75" x14ac:dyDescent="0.2">
      <c r="A25" s="33">
        <v>16</v>
      </c>
      <c r="B25" s="34" t="s">
        <v>25</v>
      </c>
      <c r="C25" s="101" t="s">
        <v>73</v>
      </c>
      <c r="D25" s="36"/>
      <c r="E25" s="114"/>
      <c r="F25" s="38">
        <f t="shared" si="2"/>
        <v>0</v>
      </c>
      <c r="G25" s="38"/>
      <c r="H25" s="38"/>
      <c r="I25" s="38"/>
      <c r="J25" s="38">
        <f t="shared" si="1"/>
        <v>0</v>
      </c>
      <c r="K25" s="99" t="s">
        <v>232</v>
      </c>
      <c r="L25" s="32" t="s">
        <v>309</v>
      </c>
    </row>
    <row r="26" spans="1:12" s="20" customFormat="1" ht="50.25" customHeight="1" x14ac:dyDescent="0.2">
      <c r="A26" s="33">
        <v>17</v>
      </c>
      <c r="B26" s="34" t="s">
        <v>26</v>
      </c>
      <c r="C26" s="101" t="s">
        <v>73</v>
      </c>
      <c r="D26" s="36" t="s">
        <v>176</v>
      </c>
      <c r="E26" s="114"/>
      <c r="F26" s="38">
        <f t="shared" si="2"/>
        <v>0</v>
      </c>
      <c r="G26" s="38"/>
      <c r="H26" s="38"/>
      <c r="I26" s="38"/>
      <c r="J26" s="38">
        <f t="shared" si="1"/>
        <v>0</v>
      </c>
      <c r="K26" s="99" t="s">
        <v>153</v>
      </c>
      <c r="L26" s="32" t="s">
        <v>316</v>
      </c>
    </row>
    <row r="27" spans="1:12" s="20" customFormat="1" ht="65.25" customHeight="1" x14ac:dyDescent="0.2">
      <c r="A27" s="33">
        <v>18</v>
      </c>
      <c r="B27" s="34" t="s">
        <v>27</v>
      </c>
      <c r="C27" s="101" t="s">
        <v>77</v>
      </c>
      <c r="D27" s="36" t="s">
        <v>107</v>
      </c>
      <c r="E27" s="37"/>
      <c r="F27" s="38">
        <f t="shared" si="2"/>
        <v>2</v>
      </c>
      <c r="G27" s="38"/>
      <c r="H27" s="38"/>
      <c r="I27" s="38"/>
      <c r="J27" s="38">
        <f t="shared" si="1"/>
        <v>2</v>
      </c>
      <c r="K27" s="99" t="s">
        <v>320</v>
      </c>
      <c r="L27" s="134"/>
    </row>
    <row r="28" spans="1:12" s="20" customFormat="1" ht="98.25" customHeight="1" x14ac:dyDescent="0.2">
      <c r="A28" s="33">
        <v>19</v>
      </c>
      <c r="B28" s="34" t="s">
        <v>28</v>
      </c>
      <c r="C28" s="101" t="s">
        <v>77</v>
      </c>
      <c r="D28" s="36" t="s">
        <v>107</v>
      </c>
      <c r="E28" s="36"/>
      <c r="F28" s="38">
        <f t="shared" si="2"/>
        <v>2</v>
      </c>
      <c r="G28" s="38"/>
      <c r="H28" s="38"/>
      <c r="I28" s="38">
        <v>0.5</v>
      </c>
      <c r="J28" s="38">
        <f t="shared" si="1"/>
        <v>1</v>
      </c>
      <c r="K28" s="99" t="s">
        <v>327</v>
      </c>
      <c r="L28" s="104" t="s">
        <v>328</v>
      </c>
    </row>
    <row r="29" spans="1:12" s="20" customFormat="1" ht="127.5" x14ac:dyDescent="0.2">
      <c r="A29" s="33">
        <v>20</v>
      </c>
      <c r="B29" s="34" t="s">
        <v>29</v>
      </c>
      <c r="C29" s="101" t="s">
        <v>77</v>
      </c>
      <c r="D29" s="36" t="s">
        <v>176</v>
      </c>
      <c r="E29" s="37"/>
      <c r="F29" s="38">
        <f t="shared" si="2"/>
        <v>2</v>
      </c>
      <c r="G29" s="38"/>
      <c r="H29" s="38"/>
      <c r="I29" s="38"/>
      <c r="J29" s="38">
        <f t="shared" si="1"/>
        <v>2</v>
      </c>
      <c r="K29" s="99" t="s">
        <v>334</v>
      </c>
      <c r="L29" s="104"/>
    </row>
    <row r="30" spans="1:12" s="20" customFormat="1" ht="51" x14ac:dyDescent="0.2">
      <c r="A30" s="33">
        <v>21</v>
      </c>
      <c r="B30" s="34" t="s">
        <v>30</v>
      </c>
      <c r="C30" s="101" t="s">
        <v>73</v>
      </c>
      <c r="D30" s="36" t="s">
        <v>176</v>
      </c>
      <c r="E30" s="37"/>
      <c r="F30" s="38">
        <f t="shared" si="2"/>
        <v>0</v>
      </c>
      <c r="G30" s="38"/>
      <c r="H30" s="38"/>
      <c r="I30" s="38"/>
      <c r="J30" s="38">
        <f t="shared" si="1"/>
        <v>0</v>
      </c>
      <c r="K30" s="99" t="s">
        <v>156</v>
      </c>
      <c r="L30" s="101" t="s">
        <v>337</v>
      </c>
    </row>
    <row r="31" spans="1:12" s="20" customFormat="1" ht="55.5" customHeight="1" x14ac:dyDescent="0.2">
      <c r="A31" s="33">
        <v>22</v>
      </c>
      <c r="B31" s="34" t="s">
        <v>31</v>
      </c>
      <c r="C31" s="101" t="s">
        <v>77</v>
      </c>
      <c r="D31" s="36" t="s">
        <v>176</v>
      </c>
      <c r="E31" s="37"/>
      <c r="F31" s="38">
        <f t="shared" si="2"/>
        <v>2</v>
      </c>
      <c r="G31" s="38"/>
      <c r="H31" s="38"/>
      <c r="I31" s="38"/>
      <c r="J31" s="38">
        <f t="shared" si="1"/>
        <v>2</v>
      </c>
      <c r="K31" s="99" t="s">
        <v>339</v>
      </c>
      <c r="L31" s="101"/>
    </row>
    <row r="32" spans="1:12" s="20" customFormat="1" ht="89.25" x14ac:dyDescent="0.2">
      <c r="A32" s="33">
        <v>23</v>
      </c>
      <c r="B32" s="34" t="s">
        <v>32</v>
      </c>
      <c r="C32" s="101" t="s">
        <v>77</v>
      </c>
      <c r="D32" s="36" t="s">
        <v>176</v>
      </c>
      <c r="E32" s="36"/>
      <c r="F32" s="38">
        <f t="shared" si="2"/>
        <v>2</v>
      </c>
      <c r="G32" s="38"/>
      <c r="H32" s="38"/>
      <c r="I32" s="38"/>
      <c r="J32" s="38">
        <f t="shared" si="1"/>
        <v>2</v>
      </c>
      <c r="K32" s="99" t="s">
        <v>195</v>
      </c>
      <c r="L32" s="104" t="s">
        <v>343</v>
      </c>
    </row>
    <row r="33" spans="1:12" s="20" customFormat="1" ht="25.5" x14ac:dyDescent="0.2">
      <c r="A33" s="33">
        <v>24</v>
      </c>
      <c r="B33" s="34" t="s">
        <v>33</v>
      </c>
      <c r="C33" s="101" t="s">
        <v>77</v>
      </c>
      <c r="D33" s="36" t="s">
        <v>176</v>
      </c>
      <c r="E33" s="36"/>
      <c r="F33" s="38">
        <f t="shared" si="2"/>
        <v>2</v>
      </c>
      <c r="G33" s="38"/>
      <c r="H33" s="38"/>
      <c r="I33" s="38"/>
      <c r="J33" s="38">
        <f t="shared" si="1"/>
        <v>2</v>
      </c>
      <c r="K33" s="99" t="s">
        <v>158</v>
      </c>
      <c r="L33" s="104"/>
    </row>
    <row r="34" spans="1:12" s="20" customFormat="1" ht="51" customHeight="1" x14ac:dyDescent="0.2">
      <c r="A34" s="33">
        <v>25</v>
      </c>
      <c r="B34" s="34" t="s">
        <v>34</v>
      </c>
      <c r="C34" s="101" t="s">
        <v>77</v>
      </c>
      <c r="D34" s="36" t="s">
        <v>107</v>
      </c>
      <c r="E34" s="36"/>
      <c r="F34" s="38">
        <f t="shared" si="2"/>
        <v>2</v>
      </c>
      <c r="G34" s="38"/>
      <c r="H34" s="38"/>
      <c r="I34" s="38"/>
      <c r="J34" s="38">
        <f t="shared" si="1"/>
        <v>2</v>
      </c>
      <c r="K34" s="99" t="s">
        <v>350</v>
      </c>
      <c r="L34" s="104"/>
    </row>
    <row r="35" spans="1:12" s="20" customFormat="1" ht="38.25" x14ac:dyDescent="0.2">
      <c r="A35" s="33">
        <v>26</v>
      </c>
      <c r="B35" s="34" t="s">
        <v>35</v>
      </c>
      <c r="C35" s="101" t="s">
        <v>77</v>
      </c>
      <c r="D35" s="36" t="s">
        <v>176</v>
      </c>
      <c r="E35" s="37"/>
      <c r="F35" s="38">
        <f t="shared" si="2"/>
        <v>2</v>
      </c>
      <c r="G35" s="38"/>
      <c r="H35" s="38"/>
      <c r="I35" s="38"/>
      <c r="J35" s="38">
        <f t="shared" si="1"/>
        <v>2</v>
      </c>
      <c r="K35" s="99" t="s">
        <v>355</v>
      </c>
      <c r="L35" s="104"/>
    </row>
    <row r="36" spans="1:12" s="20" customFormat="1" ht="45.75" customHeight="1" x14ac:dyDescent="0.2">
      <c r="A36" s="33">
        <v>27</v>
      </c>
      <c r="B36" s="34" t="s">
        <v>36</v>
      </c>
      <c r="C36" s="101" t="s">
        <v>77</v>
      </c>
      <c r="D36" s="36" t="s">
        <v>175</v>
      </c>
      <c r="E36" s="37"/>
      <c r="F36" s="38">
        <f t="shared" si="2"/>
        <v>2</v>
      </c>
      <c r="G36" s="38"/>
      <c r="H36" s="38"/>
      <c r="I36" s="38"/>
      <c r="J36" s="38">
        <f t="shared" si="1"/>
        <v>2</v>
      </c>
      <c r="K36" s="99" t="s">
        <v>360</v>
      </c>
      <c r="L36" s="101"/>
    </row>
    <row r="37" spans="1:12" s="20" customFormat="1" ht="42.75" customHeight="1" x14ac:dyDescent="0.2">
      <c r="A37" s="33">
        <v>28</v>
      </c>
      <c r="B37" s="34" t="s">
        <v>37</v>
      </c>
      <c r="C37" s="101" t="s">
        <v>77</v>
      </c>
      <c r="D37" s="36" t="s">
        <v>176</v>
      </c>
      <c r="E37" s="37"/>
      <c r="F37" s="38">
        <f t="shared" si="2"/>
        <v>2</v>
      </c>
      <c r="G37" s="38"/>
      <c r="H37" s="38"/>
      <c r="I37" s="38"/>
      <c r="J37" s="38">
        <f t="shared" si="1"/>
        <v>2</v>
      </c>
      <c r="K37" s="99" t="s">
        <v>363</v>
      </c>
      <c r="L37" s="101"/>
    </row>
    <row r="38" spans="1:12" s="20" customFormat="1" ht="25.5" x14ac:dyDescent="0.2">
      <c r="A38" s="33">
        <v>29</v>
      </c>
      <c r="B38" s="34" t="s">
        <v>38</v>
      </c>
      <c r="C38" s="101" t="s">
        <v>77</v>
      </c>
      <c r="D38" s="36" t="s">
        <v>176</v>
      </c>
      <c r="E38" s="37"/>
      <c r="F38" s="38">
        <f t="shared" si="2"/>
        <v>2</v>
      </c>
      <c r="G38" s="38"/>
      <c r="H38" s="38"/>
      <c r="I38" s="38"/>
      <c r="J38" s="38">
        <f t="shared" si="1"/>
        <v>2</v>
      </c>
      <c r="K38" s="99" t="s">
        <v>163</v>
      </c>
      <c r="L38" s="23"/>
    </row>
    <row r="39" spans="1:12" s="20" customFormat="1" ht="89.25" x14ac:dyDescent="0.2">
      <c r="A39" s="36">
        <v>30</v>
      </c>
      <c r="B39" s="34" t="s">
        <v>39</v>
      </c>
      <c r="C39" s="101" t="s">
        <v>78</v>
      </c>
      <c r="D39" s="36" t="s">
        <v>176</v>
      </c>
      <c r="E39" s="37"/>
      <c r="F39" s="38">
        <f t="shared" si="2"/>
        <v>1</v>
      </c>
      <c r="G39" s="38"/>
      <c r="H39" s="38"/>
      <c r="I39" s="38">
        <v>0.5</v>
      </c>
      <c r="J39" s="38">
        <f t="shared" si="1"/>
        <v>0.5</v>
      </c>
      <c r="K39" s="99" t="s">
        <v>367</v>
      </c>
      <c r="L39" s="104" t="s">
        <v>368</v>
      </c>
    </row>
    <row r="40" spans="1:12" s="20" customFormat="1" ht="38.25" x14ac:dyDescent="0.2">
      <c r="A40" s="36">
        <v>31</v>
      </c>
      <c r="B40" s="34" t="s">
        <v>40</v>
      </c>
      <c r="C40" s="101" t="s">
        <v>77</v>
      </c>
      <c r="D40" s="36" t="s">
        <v>176</v>
      </c>
      <c r="E40" s="37"/>
      <c r="F40" s="38">
        <f t="shared" si="2"/>
        <v>2</v>
      </c>
      <c r="G40" s="38"/>
      <c r="H40" s="38"/>
      <c r="I40" s="38"/>
      <c r="J40" s="38">
        <f t="shared" si="1"/>
        <v>2</v>
      </c>
      <c r="K40" s="99" t="s">
        <v>377</v>
      </c>
      <c r="L40" s="101"/>
    </row>
    <row r="41" spans="1:12" s="20" customFormat="1" ht="42.75" customHeight="1" x14ac:dyDescent="0.2">
      <c r="A41" s="36">
        <v>32</v>
      </c>
      <c r="B41" s="34" t="s">
        <v>41</v>
      </c>
      <c r="C41" s="101" t="s">
        <v>77</v>
      </c>
      <c r="D41" s="36" t="s">
        <v>176</v>
      </c>
      <c r="E41" s="37"/>
      <c r="F41" s="38">
        <f t="shared" si="2"/>
        <v>2</v>
      </c>
      <c r="G41" s="38"/>
      <c r="H41" s="38"/>
      <c r="I41" s="38"/>
      <c r="J41" s="38">
        <f t="shared" si="1"/>
        <v>2</v>
      </c>
      <c r="K41" s="99" t="s">
        <v>382</v>
      </c>
      <c r="L41" s="104"/>
    </row>
    <row r="42" spans="1:12" s="20" customFormat="1" ht="76.5" x14ac:dyDescent="0.2">
      <c r="A42" s="36">
        <v>33</v>
      </c>
      <c r="B42" s="34" t="s">
        <v>42</v>
      </c>
      <c r="C42" s="101" t="s">
        <v>77</v>
      </c>
      <c r="D42" s="36" t="s">
        <v>176</v>
      </c>
      <c r="E42" s="37"/>
      <c r="F42" s="38">
        <f t="shared" si="2"/>
        <v>2</v>
      </c>
      <c r="G42" s="38"/>
      <c r="H42" s="38"/>
      <c r="I42" s="38"/>
      <c r="J42" s="38">
        <f t="shared" si="1"/>
        <v>2</v>
      </c>
      <c r="K42" s="99" t="s">
        <v>165</v>
      </c>
      <c r="L42" s="104"/>
    </row>
    <row r="43" spans="1:12" s="20" customFormat="1" ht="63.75" x14ac:dyDescent="0.2">
      <c r="A43" s="36">
        <v>34</v>
      </c>
      <c r="B43" s="34" t="s">
        <v>43</v>
      </c>
      <c r="C43" s="101" t="s">
        <v>77</v>
      </c>
      <c r="D43" s="36" t="s">
        <v>176</v>
      </c>
      <c r="E43" s="37"/>
      <c r="F43" s="38">
        <f t="shared" si="2"/>
        <v>2</v>
      </c>
      <c r="G43" s="38"/>
      <c r="H43" s="38"/>
      <c r="I43" s="38"/>
      <c r="J43" s="38">
        <f t="shared" si="1"/>
        <v>2</v>
      </c>
      <c r="K43" s="99" t="s">
        <v>388</v>
      </c>
      <c r="L43" s="104"/>
    </row>
    <row r="44" spans="1:12" s="20" customFormat="1" ht="25.5" x14ac:dyDescent="0.2">
      <c r="A44" s="36">
        <v>35</v>
      </c>
      <c r="B44" s="34" t="s">
        <v>44</v>
      </c>
      <c r="C44" s="101" t="s">
        <v>78</v>
      </c>
      <c r="D44" s="36" t="s">
        <v>176</v>
      </c>
      <c r="E44" s="37"/>
      <c r="F44" s="38">
        <f t="shared" si="2"/>
        <v>1</v>
      </c>
      <c r="G44" s="38"/>
      <c r="H44" s="38"/>
      <c r="I44" s="38"/>
      <c r="J44" s="38">
        <f t="shared" si="1"/>
        <v>1</v>
      </c>
      <c r="K44" s="99" t="s">
        <v>167</v>
      </c>
      <c r="L44" s="104" t="s">
        <v>242</v>
      </c>
    </row>
    <row r="45" spans="1:12" s="20" customFormat="1" ht="38.25" x14ac:dyDescent="0.2">
      <c r="A45" s="33">
        <v>36</v>
      </c>
      <c r="B45" s="34" t="s">
        <v>45</v>
      </c>
      <c r="C45" s="101" t="s">
        <v>78</v>
      </c>
      <c r="D45" s="36" t="s">
        <v>176</v>
      </c>
      <c r="E45" s="37"/>
      <c r="F45" s="38">
        <f t="shared" si="2"/>
        <v>1</v>
      </c>
      <c r="G45" s="38"/>
      <c r="H45" s="38"/>
      <c r="I45" s="38"/>
      <c r="J45" s="38">
        <f t="shared" si="1"/>
        <v>1</v>
      </c>
      <c r="K45" s="99" t="s">
        <v>168</v>
      </c>
      <c r="L45" s="104" t="s">
        <v>243</v>
      </c>
    </row>
    <row r="46" spans="1:12" s="20" customFormat="1" ht="93.75" customHeight="1" x14ac:dyDescent="0.2">
      <c r="A46" s="33">
        <v>37</v>
      </c>
      <c r="B46" s="34" t="s">
        <v>46</v>
      </c>
      <c r="C46" s="101" t="s">
        <v>77</v>
      </c>
      <c r="D46" s="36" t="s">
        <v>176</v>
      </c>
      <c r="E46" s="37" t="s">
        <v>397</v>
      </c>
      <c r="F46" s="38">
        <f t="shared" si="2"/>
        <v>2</v>
      </c>
      <c r="G46" s="38"/>
      <c r="H46" s="38">
        <v>0.5</v>
      </c>
      <c r="I46" s="38"/>
      <c r="J46" s="38">
        <f t="shared" si="1"/>
        <v>1</v>
      </c>
      <c r="K46" s="99" t="s">
        <v>396</v>
      </c>
      <c r="L46" s="104" t="s">
        <v>399</v>
      </c>
    </row>
    <row r="47" spans="1:12" s="20" customFormat="1" ht="65.25" customHeight="1" x14ac:dyDescent="0.2">
      <c r="A47" s="33">
        <v>38</v>
      </c>
      <c r="B47" s="34" t="s">
        <v>47</v>
      </c>
      <c r="C47" s="101" t="s">
        <v>77</v>
      </c>
      <c r="D47" s="36" t="s">
        <v>176</v>
      </c>
      <c r="E47" s="37"/>
      <c r="F47" s="38">
        <f t="shared" si="2"/>
        <v>2</v>
      </c>
      <c r="G47" s="38"/>
      <c r="H47" s="38"/>
      <c r="I47" s="38"/>
      <c r="J47" s="38">
        <f t="shared" si="1"/>
        <v>2</v>
      </c>
      <c r="K47" s="99" t="s">
        <v>181</v>
      </c>
      <c r="L47" s="104"/>
    </row>
    <row r="48" spans="1:12" s="20" customFormat="1" ht="38.25" x14ac:dyDescent="0.2">
      <c r="A48" s="33">
        <v>39</v>
      </c>
      <c r="B48" s="34" t="s">
        <v>48</v>
      </c>
      <c r="C48" s="101" t="s">
        <v>77</v>
      </c>
      <c r="D48" s="36" t="s">
        <v>182</v>
      </c>
      <c r="E48" s="37"/>
      <c r="F48" s="38">
        <f t="shared" si="2"/>
        <v>2</v>
      </c>
      <c r="G48" s="38"/>
      <c r="H48" s="38"/>
      <c r="I48" s="38"/>
      <c r="J48" s="38">
        <f t="shared" si="1"/>
        <v>2</v>
      </c>
      <c r="K48" s="99" t="s">
        <v>402</v>
      </c>
      <c r="L48" s="104" t="s">
        <v>249</v>
      </c>
    </row>
    <row r="49" spans="1:12" s="20" customFormat="1" ht="53.25" customHeight="1" x14ac:dyDescent="0.2">
      <c r="A49" s="33">
        <v>40</v>
      </c>
      <c r="B49" s="34" t="s">
        <v>49</v>
      </c>
      <c r="C49" s="101" t="s">
        <v>73</v>
      </c>
      <c r="D49" s="36" t="s">
        <v>176</v>
      </c>
      <c r="E49" s="37"/>
      <c r="F49" s="38">
        <f t="shared" si="2"/>
        <v>0</v>
      </c>
      <c r="G49" s="38"/>
      <c r="H49" s="38"/>
      <c r="I49" s="38"/>
      <c r="J49" s="38">
        <f t="shared" si="1"/>
        <v>0</v>
      </c>
      <c r="K49" s="99" t="s">
        <v>171</v>
      </c>
      <c r="L49" s="104" t="s">
        <v>405</v>
      </c>
    </row>
    <row r="50" spans="1:12" s="20" customFormat="1" ht="25.5" x14ac:dyDescent="0.2">
      <c r="A50" s="33">
        <v>41</v>
      </c>
      <c r="B50" s="34" t="s">
        <v>50</v>
      </c>
      <c r="C50" s="101" t="s">
        <v>77</v>
      </c>
      <c r="D50" s="36" t="s">
        <v>182</v>
      </c>
      <c r="E50" s="37"/>
      <c r="F50" s="38">
        <f t="shared" si="2"/>
        <v>2</v>
      </c>
      <c r="G50" s="38"/>
      <c r="H50" s="38"/>
      <c r="I50" s="38"/>
      <c r="J50" s="38">
        <f t="shared" si="1"/>
        <v>2</v>
      </c>
      <c r="K50" s="99" t="s">
        <v>172</v>
      </c>
      <c r="L50" s="104"/>
    </row>
    <row r="53" spans="1:12" x14ac:dyDescent="0.2">
      <c r="A53" s="27"/>
      <c r="B53" s="28"/>
      <c r="C53" s="28"/>
      <c r="D53" s="28"/>
      <c r="E53" s="28"/>
      <c r="F53" s="29"/>
      <c r="G53" s="29"/>
      <c r="H53" s="29"/>
      <c r="I53" s="29"/>
      <c r="J53" s="29"/>
      <c r="K53" s="29"/>
      <c r="L53" s="29"/>
    </row>
    <row r="57" spans="1:12" x14ac:dyDescent="0.2">
      <c r="A57" s="27"/>
      <c r="B57" s="28"/>
      <c r="C57" s="28"/>
      <c r="D57" s="28"/>
      <c r="E57" s="28"/>
      <c r="F57" s="29"/>
      <c r="G57" s="29"/>
      <c r="H57" s="29"/>
      <c r="I57" s="29"/>
      <c r="J57" s="29"/>
      <c r="K57" s="29"/>
      <c r="L57" s="29"/>
    </row>
    <row r="60" spans="1:12" x14ac:dyDescent="0.2">
      <c r="A60" s="27"/>
      <c r="B60" s="28"/>
      <c r="C60" s="28"/>
      <c r="D60" s="28"/>
      <c r="E60" s="28"/>
      <c r="F60" s="29"/>
      <c r="G60" s="29"/>
      <c r="H60" s="29"/>
      <c r="I60" s="29"/>
      <c r="J60" s="29"/>
      <c r="K60" s="29"/>
      <c r="L60" s="29"/>
    </row>
    <row r="64" spans="1:12" x14ac:dyDescent="0.2">
      <c r="A64" s="27"/>
      <c r="B64" s="28"/>
      <c r="C64" s="28"/>
      <c r="D64" s="28"/>
      <c r="E64" s="28"/>
      <c r="F64" s="29"/>
      <c r="G64" s="29"/>
      <c r="H64" s="29"/>
      <c r="I64" s="29"/>
      <c r="J64" s="29"/>
      <c r="K64" s="29"/>
      <c r="L64" s="29"/>
    </row>
    <row r="67" spans="1:12" x14ac:dyDescent="0.2">
      <c r="A67" s="27"/>
      <c r="B67" s="28"/>
      <c r="C67" s="28"/>
      <c r="D67" s="28"/>
      <c r="E67" s="28"/>
      <c r="F67" s="29"/>
      <c r="G67" s="29"/>
      <c r="H67" s="29"/>
      <c r="I67" s="29"/>
      <c r="J67" s="29"/>
      <c r="K67" s="29"/>
      <c r="L67" s="29"/>
    </row>
    <row r="71" spans="1:12" x14ac:dyDescent="0.2">
      <c r="A71" s="27"/>
      <c r="B71" s="28"/>
      <c r="C71" s="28"/>
      <c r="D71" s="28"/>
      <c r="E71" s="28"/>
      <c r="F71" s="29"/>
      <c r="G71" s="29"/>
      <c r="H71" s="29"/>
      <c r="I71" s="29"/>
      <c r="J71" s="29"/>
      <c r="K71" s="29"/>
      <c r="L71" s="29"/>
    </row>
  </sheetData>
  <mergeCells count="14">
    <mergeCell ref="J5:J7"/>
    <mergeCell ref="G6:G7"/>
    <mergeCell ref="H6:H7"/>
    <mergeCell ref="I6:I7"/>
    <mergeCell ref="A3:L3"/>
    <mergeCell ref="A4:A7"/>
    <mergeCell ref="E4:E7"/>
    <mergeCell ref="F4:J4"/>
    <mergeCell ref="K4:K7"/>
    <mergeCell ref="L4:L7"/>
    <mergeCell ref="B5:B7"/>
    <mergeCell ref="D5:D7"/>
    <mergeCell ref="F5:F7"/>
    <mergeCell ref="G5:I5"/>
  </mergeCells>
  <dataValidations count="3">
    <dataValidation type="list" allowBlank="1" showInputMessage="1" showErrorMessage="1" sqref="C9:C12 C14:C50">
      <formula1>$C$5:$C$7</formula1>
    </dataValidation>
    <dataValidation type="list" allowBlank="1" showInputMessage="1" showErrorMessage="1" sqref="G9:I12 H14:I50 G15:G50">
      <formula1>Формат</formula1>
    </dataValidation>
    <dataValidation type="list" allowBlank="1" showInputMessage="1" showErrorMessage="1" sqref="G14">
      <formula1 xml:space="preserve"> Формат</formula1>
    </dataValidation>
  </dataValidations>
  <hyperlinks>
    <hyperlink ref="K9" r:id="rId1"/>
    <hyperlink ref="K15" r:id="rId2"/>
    <hyperlink ref="K17" r:id="rId3"/>
    <hyperlink ref="K23" r:id="rId4"/>
    <hyperlink ref="K24" r:id="rId5"/>
    <hyperlink ref="K31" r:id="rId6"/>
    <hyperlink ref="K34" r:id="rId7"/>
    <hyperlink ref="K35" r:id="rId8" display="http://novouzensk.ru/budget for people/2022-224/ispolnenie-byudzheta/index.php"/>
    <hyperlink ref="K38" r:id="rId9"/>
    <hyperlink ref="K39" r:id="rId10"/>
    <hyperlink ref="K40" r:id="rId11"/>
    <hyperlink ref="K50" r:id="rId12"/>
  </hyperlinks>
  <pageMargins left="0.31496062992125984" right="0.31496062992125984" top="0.35433070866141736" bottom="0.35433070866141736" header="0.31496062992125984" footer="0"/>
  <pageSetup paperSize="9" scale="56" fitToHeight="0" orientation="landscape" r:id="rId13"/>
  <rowBreaks count="2" manualBreakCount="2">
    <brk id="25" max="11" man="1"/>
    <brk id="38" max="1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0"/>
  <sheetViews>
    <sheetView view="pageBreakPreview" zoomScale="85" zoomScaleNormal="100" zoomScaleSheetLayoutView="85" workbookViewId="0">
      <pane ySplit="6" topLeftCell="A7" activePane="bottomLeft" state="frozenSplit"/>
      <selection activeCell="R28" sqref="R28"/>
      <selection pane="bottomLeft" activeCell="N4" sqref="N4"/>
    </sheetView>
  </sheetViews>
  <sheetFormatPr defaultRowHeight="12.75" x14ac:dyDescent="0.2"/>
  <cols>
    <col min="1" max="1" width="4.28515625" style="24" customWidth="1"/>
    <col min="2" max="2" width="22.7109375" style="5" customWidth="1"/>
    <col min="3" max="3" width="40.28515625" style="5" customWidth="1"/>
    <col min="4" max="4" width="16.42578125" style="5" customWidth="1"/>
    <col min="5" max="5" width="20" style="5" customWidth="1"/>
    <col min="6" max="6" width="21.5703125" style="30" customWidth="1"/>
    <col min="7" max="7" width="12.85546875" style="30" customWidth="1"/>
    <col min="8" max="9" width="10.85546875" style="30" customWidth="1"/>
    <col min="10" max="10" width="9.85546875" style="30" customWidth="1"/>
    <col min="11" max="11" width="36.140625" style="30" customWidth="1"/>
    <col min="12" max="12" width="46" style="30" customWidth="1"/>
    <col min="13" max="13" width="9.140625" style="5"/>
    <col min="14" max="14" width="40" style="47" customWidth="1"/>
    <col min="15" max="16384" width="9.140625" style="5"/>
  </cols>
  <sheetData>
    <row r="1" spans="1:14" ht="28.5" customHeight="1" x14ac:dyDescent="0.2">
      <c r="A1" s="1" t="s">
        <v>183</v>
      </c>
      <c r="B1" s="46"/>
      <c r="C1" s="46"/>
      <c r="D1" s="46"/>
      <c r="E1" s="46"/>
      <c r="F1" s="46"/>
      <c r="G1" s="46"/>
      <c r="H1" s="46"/>
      <c r="I1" s="46"/>
      <c r="J1" s="46"/>
      <c r="K1" s="46"/>
      <c r="L1" s="40"/>
      <c r="M1" s="47"/>
      <c r="N1" s="5"/>
    </row>
    <row r="2" spans="1:14" ht="15" customHeight="1" x14ac:dyDescent="0.2">
      <c r="A2" s="6" t="s">
        <v>93</v>
      </c>
      <c r="B2" s="6"/>
      <c r="C2" s="4"/>
      <c r="D2" s="4"/>
      <c r="E2" s="4"/>
      <c r="F2" s="4"/>
      <c r="G2" s="4"/>
      <c r="H2" s="4"/>
      <c r="I2" s="4"/>
      <c r="J2" s="4"/>
      <c r="K2" s="4"/>
      <c r="L2" s="4"/>
      <c r="M2" s="47"/>
      <c r="N2" s="5"/>
    </row>
    <row r="3" spans="1:14" s="60" customFormat="1" ht="26.25" customHeight="1" x14ac:dyDescent="0.25">
      <c r="A3" s="159" t="str">
        <f>'Методика III этап'!B27</f>
        <v xml:space="preserve">В целях оценки показателя учитывается публикация сведений об объеме муниципального долга муниципального образования  на начало и на конец отчетного периода по видам долговых обязательств или по видам заимствований.
Указанные сведения должны быть опубликованы в течение одного месяца после окончания отчетного периода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v>
      </c>
      <c r="B3" s="159"/>
      <c r="C3" s="159"/>
      <c r="D3" s="159"/>
      <c r="E3" s="159"/>
      <c r="F3" s="159"/>
      <c r="G3" s="159"/>
      <c r="H3" s="159"/>
      <c r="I3" s="159"/>
      <c r="J3" s="159"/>
      <c r="K3" s="159"/>
      <c r="L3" s="159"/>
      <c r="M3" s="59"/>
    </row>
    <row r="4" spans="1:14" ht="105" customHeight="1" x14ac:dyDescent="0.2">
      <c r="A4" s="160" t="s">
        <v>52</v>
      </c>
      <c r="B4" s="9" t="s">
        <v>137</v>
      </c>
      <c r="C4" s="9" t="str">
        <f>'Методика III этап'!B26</f>
        <v>Ежеквартальное опубликование сведений об объеме муниципального долга муниципального образования  на начало и на конец отчетного периода на портале (сайте)</v>
      </c>
      <c r="D4" s="9" t="s">
        <v>94</v>
      </c>
      <c r="E4" s="160" t="s">
        <v>95</v>
      </c>
      <c r="F4" s="160" t="s">
        <v>184</v>
      </c>
      <c r="G4" s="160"/>
      <c r="H4" s="160"/>
      <c r="I4" s="160"/>
      <c r="J4" s="160"/>
      <c r="K4" s="160" t="s">
        <v>97</v>
      </c>
      <c r="L4" s="160" t="s">
        <v>98</v>
      </c>
      <c r="N4" s="48"/>
    </row>
    <row r="5" spans="1:14" s="11" customFormat="1" ht="26.25" customHeight="1" x14ac:dyDescent="0.2">
      <c r="A5" s="160"/>
      <c r="B5" s="160" t="s">
        <v>99</v>
      </c>
      <c r="C5" s="10" t="str">
        <f>'Методика III этап'!B28</f>
        <v xml:space="preserve">Опубликованы за все отчетные периоды и отвечают всем требованиям </v>
      </c>
      <c r="D5" s="161" t="s">
        <v>100</v>
      </c>
      <c r="E5" s="160"/>
      <c r="F5" s="162" t="s">
        <v>101</v>
      </c>
      <c r="G5" s="161" t="s">
        <v>102</v>
      </c>
      <c r="H5" s="161"/>
      <c r="I5" s="161"/>
      <c r="J5" s="162" t="s">
        <v>103</v>
      </c>
      <c r="K5" s="160"/>
      <c r="L5" s="160"/>
      <c r="N5" s="49"/>
    </row>
    <row r="6" spans="1:14" s="11" customFormat="1" ht="30.75" customHeight="1" x14ac:dyDescent="0.2">
      <c r="A6" s="160"/>
      <c r="B6" s="160"/>
      <c r="C6" s="10" t="str">
        <f>'Методика III этап'!B29</f>
        <v>Не опубликованы или публикуются нерегулярно, или не отвечают требованиям</v>
      </c>
      <c r="D6" s="161"/>
      <c r="E6" s="160"/>
      <c r="F6" s="162"/>
      <c r="G6" s="10" t="s">
        <v>104</v>
      </c>
      <c r="H6" s="10" t="s">
        <v>105</v>
      </c>
      <c r="I6" s="10" t="s">
        <v>106</v>
      </c>
      <c r="J6" s="162"/>
      <c r="K6" s="160"/>
      <c r="L6" s="160"/>
      <c r="N6" s="49"/>
    </row>
    <row r="7" spans="1:14" s="54" customFormat="1" x14ac:dyDescent="0.2">
      <c r="A7" s="12"/>
      <c r="B7" s="13" t="s">
        <v>10</v>
      </c>
      <c r="C7" s="50"/>
      <c r="D7" s="51"/>
      <c r="E7" s="51"/>
      <c r="F7" s="52"/>
      <c r="G7" s="52"/>
      <c r="H7" s="52"/>
      <c r="I7" s="52"/>
      <c r="J7" s="52"/>
      <c r="K7" s="53"/>
      <c r="L7" s="53"/>
      <c r="N7" s="55"/>
    </row>
    <row r="8" spans="1:14" s="20" customFormat="1" ht="25.5" x14ac:dyDescent="0.2">
      <c r="A8" s="33">
        <v>1</v>
      </c>
      <c r="B8" s="34" t="s">
        <v>12</v>
      </c>
      <c r="C8" s="101" t="s">
        <v>82</v>
      </c>
      <c r="D8" s="36" t="s">
        <v>176</v>
      </c>
      <c r="E8" s="37"/>
      <c r="F8" s="38">
        <f>IF(C8=$C$5,1,0)</f>
        <v>1</v>
      </c>
      <c r="G8" s="38"/>
      <c r="H8" s="38"/>
      <c r="I8" s="38"/>
      <c r="J8" s="38">
        <f>F8*(1-G8)*(1-H8)*(1-I8)</f>
        <v>1</v>
      </c>
      <c r="K8" s="99" t="s">
        <v>256</v>
      </c>
      <c r="L8" s="104"/>
    </row>
    <row r="9" spans="1:14" s="20" customFormat="1" ht="25.5" x14ac:dyDescent="0.2">
      <c r="A9" s="33">
        <v>2</v>
      </c>
      <c r="B9" s="34" t="s">
        <v>411</v>
      </c>
      <c r="C9" s="101" t="s">
        <v>82</v>
      </c>
      <c r="D9" s="36" t="s">
        <v>107</v>
      </c>
      <c r="E9" s="36"/>
      <c r="F9" s="38">
        <f t="shared" ref="F9:F11" si="0">IF(C9=$C$5,1,0)</f>
        <v>1</v>
      </c>
      <c r="G9" s="38"/>
      <c r="H9" s="38"/>
      <c r="I9" s="38"/>
      <c r="J9" s="38">
        <f t="shared" ref="J9:J49" si="1">F9*(1-G9)*(1-H9)*(1-I9)</f>
        <v>1</v>
      </c>
      <c r="K9" s="99" t="s">
        <v>259</v>
      </c>
      <c r="L9" s="22"/>
    </row>
    <row r="10" spans="1:14" s="20" customFormat="1" ht="25.5" x14ac:dyDescent="0.2">
      <c r="A10" s="33">
        <v>3</v>
      </c>
      <c r="B10" s="34" t="s">
        <v>13</v>
      </c>
      <c r="C10" s="101" t="s">
        <v>82</v>
      </c>
      <c r="D10" s="36"/>
      <c r="E10" s="36"/>
      <c r="F10" s="38">
        <f t="shared" si="0"/>
        <v>1</v>
      </c>
      <c r="G10" s="38"/>
      <c r="H10" s="38"/>
      <c r="I10" s="38"/>
      <c r="J10" s="38">
        <f t="shared" si="1"/>
        <v>1</v>
      </c>
      <c r="K10" s="113"/>
      <c r="L10" s="104" t="s">
        <v>185</v>
      </c>
    </row>
    <row r="11" spans="1:14" s="20" customFormat="1" ht="25.5" x14ac:dyDescent="0.2">
      <c r="A11" s="33">
        <v>4</v>
      </c>
      <c r="B11" s="34" t="s">
        <v>227</v>
      </c>
      <c r="C11" s="101"/>
      <c r="D11" s="36"/>
      <c r="E11" s="115"/>
      <c r="F11" s="38">
        <f t="shared" si="0"/>
        <v>0</v>
      </c>
      <c r="G11" s="38"/>
      <c r="H11" s="38"/>
      <c r="I11" s="38"/>
      <c r="J11" s="38">
        <f t="shared" si="1"/>
        <v>0</v>
      </c>
      <c r="K11" s="113"/>
      <c r="L11" s="101" t="s">
        <v>177</v>
      </c>
    </row>
    <row r="12" spans="1:14" s="20" customFormat="1" x14ac:dyDescent="0.2">
      <c r="A12" s="117"/>
      <c r="B12" s="13" t="s">
        <v>11</v>
      </c>
      <c r="C12" s="51"/>
      <c r="D12" s="51"/>
      <c r="E12" s="51"/>
      <c r="F12" s="16"/>
      <c r="G12" s="52"/>
      <c r="H12" s="52"/>
      <c r="I12" s="52"/>
      <c r="J12" s="16"/>
      <c r="K12" s="118"/>
      <c r="L12" s="118"/>
    </row>
    <row r="13" spans="1:14" s="20" customFormat="1" ht="76.5" x14ac:dyDescent="0.2">
      <c r="A13" s="33">
        <v>5</v>
      </c>
      <c r="B13" s="34" t="s">
        <v>14</v>
      </c>
      <c r="C13" s="101" t="s">
        <v>82</v>
      </c>
      <c r="D13" s="36" t="s">
        <v>176</v>
      </c>
      <c r="E13" s="114"/>
      <c r="F13" s="38">
        <f>IF(C13=$C$5,1,0)</f>
        <v>1</v>
      </c>
      <c r="G13" s="38"/>
      <c r="H13" s="38"/>
      <c r="I13" s="38">
        <v>0.5</v>
      </c>
      <c r="J13" s="38">
        <f t="shared" si="1"/>
        <v>0.5</v>
      </c>
      <c r="K13" s="99" t="s">
        <v>186</v>
      </c>
      <c r="L13" s="104" t="s">
        <v>273</v>
      </c>
    </row>
    <row r="14" spans="1:14" s="20" customFormat="1" ht="48" customHeight="1" x14ac:dyDescent="0.2">
      <c r="A14" s="33">
        <v>6</v>
      </c>
      <c r="B14" s="34" t="s">
        <v>15</v>
      </c>
      <c r="C14" s="101" t="s">
        <v>82</v>
      </c>
      <c r="D14" s="36" t="s">
        <v>176</v>
      </c>
      <c r="E14" s="37"/>
      <c r="F14" s="38">
        <f t="shared" ref="F14:F49" si="2">IF(C14=$C$5,1,0)</f>
        <v>1</v>
      </c>
      <c r="G14" s="38"/>
      <c r="H14" s="38"/>
      <c r="I14" s="38"/>
      <c r="J14" s="38">
        <f t="shared" si="1"/>
        <v>1</v>
      </c>
      <c r="K14" s="99" t="s">
        <v>187</v>
      </c>
      <c r="L14" s="104"/>
    </row>
    <row r="15" spans="1:14" s="20" customFormat="1" ht="25.5" x14ac:dyDescent="0.2">
      <c r="A15" s="33">
        <v>7</v>
      </c>
      <c r="B15" s="34" t="s">
        <v>16</v>
      </c>
      <c r="C15" s="101" t="s">
        <v>82</v>
      </c>
      <c r="D15" s="36" t="s">
        <v>176</v>
      </c>
      <c r="E15" s="37"/>
      <c r="F15" s="38">
        <f t="shared" si="2"/>
        <v>1</v>
      </c>
      <c r="G15" s="38"/>
      <c r="H15" s="38"/>
      <c r="I15" s="38"/>
      <c r="J15" s="38">
        <f t="shared" si="1"/>
        <v>1</v>
      </c>
      <c r="K15" s="99" t="s">
        <v>280</v>
      </c>
      <c r="L15" s="104"/>
    </row>
    <row r="16" spans="1:14" s="20" customFormat="1" ht="76.5" x14ac:dyDescent="0.2">
      <c r="A16" s="33">
        <v>8</v>
      </c>
      <c r="B16" s="34" t="s">
        <v>17</v>
      </c>
      <c r="C16" s="101" t="s">
        <v>82</v>
      </c>
      <c r="D16" s="36" t="s">
        <v>176</v>
      </c>
      <c r="E16" s="37"/>
      <c r="F16" s="38">
        <f t="shared" si="2"/>
        <v>1</v>
      </c>
      <c r="G16" s="38"/>
      <c r="H16" s="38"/>
      <c r="I16" s="38">
        <v>0.5</v>
      </c>
      <c r="J16" s="38">
        <f t="shared" si="1"/>
        <v>0.5</v>
      </c>
      <c r="K16" s="99" t="s">
        <v>188</v>
      </c>
      <c r="L16" s="104" t="s">
        <v>282</v>
      </c>
    </row>
    <row r="17" spans="1:12" s="20" customFormat="1" ht="25.5" x14ac:dyDescent="0.2">
      <c r="A17" s="33">
        <v>9</v>
      </c>
      <c r="B17" s="34" t="s">
        <v>18</v>
      </c>
      <c r="C17" s="101" t="s">
        <v>82</v>
      </c>
      <c r="D17" s="36" t="s">
        <v>176</v>
      </c>
      <c r="E17" s="114"/>
      <c r="F17" s="38">
        <f t="shared" si="2"/>
        <v>1</v>
      </c>
      <c r="G17" s="38"/>
      <c r="H17" s="38"/>
      <c r="I17" s="38"/>
      <c r="J17" s="38">
        <f t="shared" si="1"/>
        <v>1</v>
      </c>
      <c r="K17" s="99" t="s">
        <v>112</v>
      </c>
      <c r="L17" s="128"/>
    </row>
    <row r="18" spans="1:12" s="20" customFormat="1" ht="47.25" customHeight="1" x14ac:dyDescent="0.2">
      <c r="A18" s="33">
        <v>10</v>
      </c>
      <c r="B18" s="34" t="s">
        <v>19</v>
      </c>
      <c r="C18" s="101" t="s">
        <v>82</v>
      </c>
      <c r="D18" s="36" t="s">
        <v>176</v>
      </c>
      <c r="E18" s="37"/>
      <c r="F18" s="38">
        <f t="shared" si="2"/>
        <v>1</v>
      </c>
      <c r="G18" s="38"/>
      <c r="H18" s="38"/>
      <c r="I18" s="38"/>
      <c r="J18" s="38">
        <f t="shared" si="1"/>
        <v>1</v>
      </c>
      <c r="K18" s="99" t="s">
        <v>189</v>
      </c>
      <c r="L18" s="104"/>
    </row>
    <row r="19" spans="1:12" s="20" customFormat="1" ht="38.25" x14ac:dyDescent="0.2">
      <c r="A19" s="33">
        <v>11</v>
      </c>
      <c r="B19" s="34" t="s">
        <v>20</v>
      </c>
      <c r="C19" s="101" t="s">
        <v>73</v>
      </c>
      <c r="D19" s="36"/>
      <c r="E19" s="37"/>
      <c r="F19" s="38">
        <f t="shared" si="2"/>
        <v>0</v>
      </c>
      <c r="G19" s="38"/>
      <c r="H19" s="38"/>
      <c r="I19" s="38"/>
      <c r="J19" s="38">
        <f t="shared" si="1"/>
        <v>0</v>
      </c>
      <c r="K19" s="99" t="s">
        <v>190</v>
      </c>
      <c r="L19" s="101" t="s">
        <v>180</v>
      </c>
    </row>
    <row r="20" spans="1:12" s="20" customFormat="1" ht="38.25" x14ac:dyDescent="0.2">
      <c r="A20" s="33">
        <v>12</v>
      </c>
      <c r="B20" s="34" t="s">
        <v>21</v>
      </c>
      <c r="C20" s="101" t="s">
        <v>73</v>
      </c>
      <c r="D20" s="36"/>
      <c r="E20" s="114"/>
      <c r="F20" s="38">
        <f t="shared" si="2"/>
        <v>0</v>
      </c>
      <c r="G20" s="38"/>
      <c r="H20" s="38"/>
      <c r="I20" s="38"/>
      <c r="J20" s="38">
        <f t="shared" si="1"/>
        <v>0</v>
      </c>
      <c r="K20" s="99" t="s">
        <v>191</v>
      </c>
      <c r="L20" s="101" t="s">
        <v>192</v>
      </c>
    </row>
    <row r="21" spans="1:12" s="20" customFormat="1" ht="45" customHeight="1" x14ac:dyDescent="0.2">
      <c r="A21" s="33">
        <v>13</v>
      </c>
      <c r="B21" s="34" t="s">
        <v>22</v>
      </c>
      <c r="C21" s="101" t="s">
        <v>82</v>
      </c>
      <c r="D21" s="36" t="s">
        <v>176</v>
      </c>
      <c r="E21" s="37"/>
      <c r="F21" s="38">
        <f t="shared" si="2"/>
        <v>1</v>
      </c>
      <c r="G21" s="38"/>
      <c r="H21" s="38"/>
      <c r="I21" s="38"/>
      <c r="J21" s="38">
        <f t="shared" si="1"/>
        <v>1</v>
      </c>
      <c r="K21" s="99" t="s">
        <v>193</v>
      </c>
      <c r="L21" s="101"/>
    </row>
    <row r="22" spans="1:12" s="20" customFormat="1" ht="25.5" x14ac:dyDescent="0.2">
      <c r="A22" s="33">
        <v>14</v>
      </c>
      <c r="B22" s="34" t="s">
        <v>23</v>
      </c>
      <c r="C22" s="101" t="s">
        <v>73</v>
      </c>
      <c r="D22" s="36" t="s">
        <v>107</v>
      </c>
      <c r="E22" s="114"/>
      <c r="F22" s="38">
        <f t="shared" si="2"/>
        <v>0</v>
      </c>
      <c r="G22" s="38"/>
      <c r="H22" s="38"/>
      <c r="I22" s="38"/>
      <c r="J22" s="38">
        <f t="shared" si="1"/>
        <v>0</v>
      </c>
      <c r="K22" s="99" t="s">
        <v>231</v>
      </c>
      <c r="L22" s="104" t="s">
        <v>302</v>
      </c>
    </row>
    <row r="23" spans="1:12" s="20" customFormat="1" ht="51" customHeight="1" x14ac:dyDescent="0.2">
      <c r="A23" s="33">
        <v>15</v>
      </c>
      <c r="B23" s="34" t="s">
        <v>24</v>
      </c>
      <c r="C23" s="101" t="s">
        <v>82</v>
      </c>
      <c r="D23" s="36" t="s">
        <v>176</v>
      </c>
      <c r="E23" s="114"/>
      <c r="F23" s="38">
        <f t="shared" si="2"/>
        <v>1</v>
      </c>
      <c r="G23" s="38"/>
      <c r="H23" s="38"/>
      <c r="I23" s="38"/>
      <c r="J23" s="38">
        <f t="shared" si="1"/>
        <v>1</v>
      </c>
      <c r="K23" s="99" t="s">
        <v>305</v>
      </c>
      <c r="L23" s="104"/>
    </row>
    <row r="24" spans="1:12" s="20" customFormat="1" ht="64.5" customHeight="1" x14ac:dyDescent="0.2">
      <c r="A24" s="33">
        <v>16</v>
      </c>
      <c r="B24" s="34" t="s">
        <v>25</v>
      </c>
      <c r="C24" s="101" t="s">
        <v>73</v>
      </c>
      <c r="D24" s="36"/>
      <c r="E24" s="114"/>
      <c r="F24" s="38">
        <f t="shared" si="2"/>
        <v>0</v>
      </c>
      <c r="G24" s="38"/>
      <c r="H24" s="38"/>
      <c r="I24" s="38"/>
      <c r="J24" s="38">
        <f t="shared" si="1"/>
        <v>0</v>
      </c>
      <c r="K24" s="99" t="s">
        <v>232</v>
      </c>
      <c r="L24" s="32" t="s">
        <v>309</v>
      </c>
    </row>
    <row r="25" spans="1:12" s="20" customFormat="1" ht="25.5" x14ac:dyDescent="0.2">
      <c r="A25" s="33">
        <v>17</v>
      </c>
      <c r="B25" s="34" t="s">
        <v>26</v>
      </c>
      <c r="C25" s="101" t="s">
        <v>82</v>
      </c>
      <c r="D25" s="36" t="s">
        <v>176</v>
      </c>
      <c r="E25" s="114"/>
      <c r="F25" s="38">
        <f t="shared" si="2"/>
        <v>1</v>
      </c>
      <c r="G25" s="38"/>
      <c r="H25" s="38"/>
      <c r="I25" s="38"/>
      <c r="J25" s="38">
        <f t="shared" si="1"/>
        <v>1</v>
      </c>
      <c r="K25" s="99" t="s">
        <v>194</v>
      </c>
      <c r="L25" s="104"/>
    </row>
    <row r="26" spans="1:12" s="20" customFormat="1" ht="76.5" x14ac:dyDescent="0.2">
      <c r="A26" s="33">
        <v>18</v>
      </c>
      <c r="B26" s="34" t="s">
        <v>27</v>
      </c>
      <c r="C26" s="101" t="s">
        <v>82</v>
      </c>
      <c r="D26" s="36" t="s">
        <v>107</v>
      </c>
      <c r="E26" s="37"/>
      <c r="F26" s="38">
        <f t="shared" si="2"/>
        <v>1</v>
      </c>
      <c r="G26" s="38"/>
      <c r="H26" s="38"/>
      <c r="I26" s="38"/>
      <c r="J26" s="38">
        <f t="shared" si="1"/>
        <v>1</v>
      </c>
      <c r="K26" s="99" t="s">
        <v>321</v>
      </c>
      <c r="L26" s="104"/>
    </row>
    <row r="27" spans="1:12" s="20" customFormat="1" ht="89.25" x14ac:dyDescent="0.2">
      <c r="A27" s="33">
        <v>19</v>
      </c>
      <c r="B27" s="34" t="s">
        <v>28</v>
      </c>
      <c r="C27" s="101" t="s">
        <v>82</v>
      </c>
      <c r="D27" s="36" t="s">
        <v>176</v>
      </c>
      <c r="E27" s="36"/>
      <c r="F27" s="38">
        <f t="shared" si="2"/>
        <v>1</v>
      </c>
      <c r="G27" s="38"/>
      <c r="H27" s="38"/>
      <c r="I27" s="38"/>
      <c r="J27" s="38">
        <f t="shared" si="1"/>
        <v>1</v>
      </c>
      <c r="K27" s="99" t="s">
        <v>329</v>
      </c>
      <c r="L27" s="22"/>
    </row>
    <row r="28" spans="1:12" s="20" customFormat="1" ht="63.75" x14ac:dyDescent="0.2">
      <c r="A28" s="33">
        <v>20</v>
      </c>
      <c r="B28" s="34" t="s">
        <v>29</v>
      </c>
      <c r="C28" s="101" t="s">
        <v>82</v>
      </c>
      <c r="D28" s="36" t="s">
        <v>107</v>
      </c>
      <c r="E28" s="37"/>
      <c r="F28" s="38">
        <f t="shared" si="2"/>
        <v>1</v>
      </c>
      <c r="G28" s="38"/>
      <c r="H28" s="38"/>
      <c r="I28" s="38"/>
      <c r="J28" s="38">
        <f t="shared" si="1"/>
        <v>1</v>
      </c>
      <c r="K28" s="99" t="s">
        <v>335</v>
      </c>
      <c r="L28" s="104"/>
    </row>
    <row r="29" spans="1:12" s="20" customFormat="1" ht="25.5" x14ac:dyDescent="0.2">
      <c r="A29" s="33">
        <v>21</v>
      </c>
      <c r="B29" s="34" t="s">
        <v>30</v>
      </c>
      <c r="C29" s="101" t="s">
        <v>82</v>
      </c>
      <c r="D29" s="36" t="s">
        <v>176</v>
      </c>
      <c r="E29" s="37"/>
      <c r="F29" s="38">
        <f t="shared" si="2"/>
        <v>1</v>
      </c>
      <c r="G29" s="38"/>
      <c r="H29" s="38"/>
      <c r="I29" s="38"/>
      <c r="J29" s="38">
        <f t="shared" si="1"/>
        <v>1</v>
      </c>
      <c r="K29" s="99" t="s">
        <v>156</v>
      </c>
      <c r="L29" s="104"/>
    </row>
    <row r="30" spans="1:12" s="20" customFormat="1" ht="40.5" customHeight="1" x14ac:dyDescent="0.2">
      <c r="A30" s="33">
        <v>22</v>
      </c>
      <c r="B30" s="34" t="s">
        <v>31</v>
      </c>
      <c r="C30" s="101" t="s">
        <v>82</v>
      </c>
      <c r="D30" s="36" t="s">
        <v>176</v>
      </c>
      <c r="E30" s="37"/>
      <c r="F30" s="38">
        <f t="shared" si="2"/>
        <v>1</v>
      </c>
      <c r="G30" s="38"/>
      <c r="H30" s="38"/>
      <c r="I30" s="38"/>
      <c r="J30" s="38">
        <f t="shared" si="1"/>
        <v>1</v>
      </c>
      <c r="K30" s="99" t="s">
        <v>339</v>
      </c>
      <c r="L30" s="104"/>
    </row>
    <row r="31" spans="1:12" s="20" customFormat="1" ht="38.25" x14ac:dyDescent="0.2">
      <c r="A31" s="33">
        <v>23</v>
      </c>
      <c r="B31" s="34" t="s">
        <v>32</v>
      </c>
      <c r="C31" s="101" t="s">
        <v>82</v>
      </c>
      <c r="D31" s="36" t="s">
        <v>176</v>
      </c>
      <c r="E31" s="36"/>
      <c r="F31" s="38">
        <f t="shared" si="2"/>
        <v>1</v>
      </c>
      <c r="G31" s="38"/>
      <c r="H31" s="38"/>
      <c r="I31" s="38"/>
      <c r="J31" s="38">
        <f t="shared" si="1"/>
        <v>1</v>
      </c>
      <c r="K31" s="99" t="s">
        <v>195</v>
      </c>
      <c r="L31" s="101"/>
    </row>
    <row r="32" spans="1:12" s="20" customFormat="1" ht="25.5" x14ac:dyDescent="0.2">
      <c r="A32" s="33">
        <v>24</v>
      </c>
      <c r="B32" s="34" t="s">
        <v>33</v>
      </c>
      <c r="C32" s="101" t="s">
        <v>82</v>
      </c>
      <c r="D32" s="36" t="s">
        <v>176</v>
      </c>
      <c r="E32" s="36"/>
      <c r="F32" s="38">
        <f t="shared" si="2"/>
        <v>1</v>
      </c>
      <c r="G32" s="38"/>
      <c r="H32" s="38"/>
      <c r="I32" s="38"/>
      <c r="J32" s="38">
        <f t="shared" si="1"/>
        <v>1</v>
      </c>
      <c r="K32" s="99" t="s">
        <v>158</v>
      </c>
      <c r="L32" s="104"/>
    </row>
    <row r="33" spans="1:12" s="20" customFormat="1" ht="47.25" customHeight="1" x14ac:dyDescent="0.2">
      <c r="A33" s="33">
        <v>25</v>
      </c>
      <c r="B33" s="34" t="s">
        <v>34</v>
      </c>
      <c r="C33" s="101" t="s">
        <v>82</v>
      </c>
      <c r="D33" s="36" t="s">
        <v>107</v>
      </c>
      <c r="E33" s="36"/>
      <c r="F33" s="38">
        <f t="shared" si="2"/>
        <v>1</v>
      </c>
      <c r="G33" s="38"/>
      <c r="H33" s="38"/>
      <c r="I33" s="38"/>
      <c r="J33" s="38">
        <f t="shared" si="1"/>
        <v>1</v>
      </c>
      <c r="K33" s="99" t="s">
        <v>351</v>
      </c>
      <c r="L33" s="104"/>
    </row>
    <row r="34" spans="1:12" s="20" customFormat="1" ht="38.25" x14ac:dyDescent="0.2">
      <c r="A34" s="33">
        <v>26</v>
      </c>
      <c r="B34" s="34" t="s">
        <v>35</v>
      </c>
      <c r="C34" s="101" t="s">
        <v>82</v>
      </c>
      <c r="D34" s="36" t="s">
        <v>176</v>
      </c>
      <c r="E34" s="37"/>
      <c r="F34" s="38">
        <f t="shared" si="2"/>
        <v>1</v>
      </c>
      <c r="G34" s="38"/>
      <c r="H34" s="38"/>
      <c r="I34" s="38"/>
      <c r="J34" s="38">
        <f t="shared" si="1"/>
        <v>1</v>
      </c>
      <c r="K34" s="99" t="s">
        <v>355</v>
      </c>
      <c r="L34" s="104"/>
    </row>
    <row r="35" spans="1:12" s="20" customFormat="1" ht="25.5" x14ac:dyDescent="0.2">
      <c r="A35" s="33">
        <v>27</v>
      </c>
      <c r="B35" s="34" t="s">
        <v>36</v>
      </c>
      <c r="C35" s="101" t="s">
        <v>82</v>
      </c>
      <c r="D35" s="36" t="s">
        <v>107</v>
      </c>
      <c r="E35" s="37"/>
      <c r="F35" s="38">
        <f t="shared" si="2"/>
        <v>1</v>
      </c>
      <c r="G35" s="38"/>
      <c r="H35" s="38"/>
      <c r="I35" s="38"/>
      <c r="J35" s="38">
        <f t="shared" si="1"/>
        <v>1</v>
      </c>
      <c r="K35" s="99" t="s">
        <v>360</v>
      </c>
      <c r="L35" s="104"/>
    </row>
    <row r="36" spans="1:12" s="20" customFormat="1" ht="39.75" customHeight="1" x14ac:dyDescent="0.2">
      <c r="A36" s="33">
        <v>28</v>
      </c>
      <c r="B36" s="34" t="s">
        <v>37</v>
      </c>
      <c r="C36" s="101" t="s">
        <v>82</v>
      </c>
      <c r="D36" s="36" t="s">
        <v>196</v>
      </c>
      <c r="E36" s="37"/>
      <c r="F36" s="38">
        <f t="shared" si="2"/>
        <v>1</v>
      </c>
      <c r="G36" s="38"/>
      <c r="H36" s="38"/>
      <c r="I36" s="38"/>
      <c r="J36" s="38">
        <f t="shared" si="1"/>
        <v>1</v>
      </c>
      <c r="K36" s="99" t="s">
        <v>363</v>
      </c>
      <c r="L36" s="101"/>
    </row>
    <row r="37" spans="1:12" s="20" customFormat="1" ht="25.5" x14ac:dyDescent="0.2">
      <c r="A37" s="33">
        <v>29</v>
      </c>
      <c r="B37" s="34" t="s">
        <v>38</v>
      </c>
      <c r="C37" s="32" t="s">
        <v>82</v>
      </c>
      <c r="D37" s="36" t="s">
        <v>176</v>
      </c>
      <c r="E37" s="37"/>
      <c r="F37" s="38">
        <f t="shared" si="2"/>
        <v>1</v>
      </c>
      <c r="G37" s="38"/>
      <c r="H37" s="38"/>
      <c r="I37" s="38"/>
      <c r="J37" s="38">
        <f t="shared" si="1"/>
        <v>1</v>
      </c>
      <c r="K37" s="99" t="s">
        <v>163</v>
      </c>
      <c r="L37" s="104"/>
    </row>
    <row r="38" spans="1:12" s="20" customFormat="1" ht="76.5" x14ac:dyDescent="0.2">
      <c r="A38" s="36">
        <v>30</v>
      </c>
      <c r="B38" s="34" t="s">
        <v>39</v>
      </c>
      <c r="C38" s="101" t="s">
        <v>82</v>
      </c>
      <c r="D38" s="36" t="s">
        <v>107</v>
      </c>
      <c r="E38" s="37"/>
      <c r="F38" s="38">
        <f t="shared" si="2"/>
        <v>1</v>
      </c>
      <c r="G38" s="38"/>
      <c r="H38" s="38"/>
      <c r="I38" s="38">
        <v>0.5</v>
      </c>
      <c r="J38" s="38">
        <f t="shared" si="1"/>
        <v>0.5</v>
      </c>
      <c r="K38" s="99" t="s">
        <v>369</v>
      </c>
      <c r="L38" s="101" t="s">
        <v>370</v>
      </c>
    </row>
    <row r="39" spans="1:12" s="20" customFormat="1" ht="38.25" x14ac:dyDescent="0.2">
      <c r="A39" s="36">
        <v>31</v>
      </c>
      <c r="B39" s="34" t="s">
        <v>40</v>
      </c>
      <c r="C39" s="101" t="s">
        <v>82</v>
      </c>
      <c r="D39" s="36" t="s">
        <v>196</v>
      </c>
      <c r="E39" s="37"/>
      <c r="F39" s="38">
        <f t="shared" si="2"/>
        <v>1</v>
      </c>
      <c r="G39" s="38"/>
      <c r="H39" s="38"/>
      <c r="I39" s="38"/>
      <c r="J39" s="38">
        <f t="shared" si="1"/>
        <v>1</v>
      </c>
      <c r="K39" s="99" t="s">
        <v>378</v>
      </c>
      <c r="L39" s="101"/>
    </row>
    <row r="40" spans="1:12" s="20" customFormat="1" ht="25.5" x14ac:dyDescent="0.2">
      <c r="A40" s="36">
        <v>32</v>
      </c>
      <c r="B40" s="34" t="s">
        <v>41</v>
      </c>
      <c r="C40" s="101" t="s">
        <v>82</v>
      </c>
      <c r="D40" s="36" t="s">
        <v>176</v>
      </c>
      <c r="E40" s="37"/>
      <c r="F40" s="38">
        <f t="shared" si="2"/>
        <v>1</v>
      </c>
      <c r="G40" s="38"/>
      <c r="H40" s="38"/>
      <c r="I40" s="38"/>
      <c r="J40" s="38">
        <f t="shared" si="1"/>
        <v>1</v>
      </c>
      <c r="K40" s="99" t="s">
        <v>383</v>
      </c>
      <c r="L40" s="104"/>
    </row>
    <row r="41" spans="1:12" s="20" customFormat="1" ht="79.5" customHeight="1" x14ac:dyDescent="0.2">
      <c r="A41" s="36">
        <v>33</v>
      </c>
      <c r="B41" s="34" t="s">
        <v>42</v>
      </c>
      <c r="C41" s="101" t="s">
        <v>82</v>
      </c>
      <c r="D41" s="36" t="s">
        <v>176</v>
      </c>
      <c r="E41" s="37"/>
      <c r="F41" s="38">
        <f t="shared" si="2"/>
        <v>1</v>
      </c>
      <c r="G41" s="38"/>
      <c r="H41" s="38"/>
      <c r="I41" s="38"/>
      <c r="J41" s="38">
        <f t="shared" si="1"/>
        <v>1</v>
      </c>
      <c r="K41" s="99" t="s">
        <v>197</v>
      </c>
      <c r="L41" s="104"/>
    </row>
    <row r="42" spans="1:12" s="20" customFormat="1" ht="63.75" x14ac:dyDescent="0.2">
      <c r="A42" s="36">
        <v>34</v>
      </c>
      <c r="B42" s="34" t="s">
        <v>43</v>
      </c>
      <c r="C42" s="101" t="s">
        <v>82</v>
      </c>
      <c r="D42" s="36" t="s">
        <v>176</v>
      </c>
      <c r="E42" s="37"/>
      <c r="F42" s="38">
        <f t="shared" si="2"/>
        <v>1</v>
      </c>
      <c r="G42" s="38"/>
      <c r="H42" s="38"/>
      <c r="I42" s="38"/>
      <c r="J42" s="38">
        <f t="shared" si="1"/>
        <v>1</v>
      </c>
      <c r="K42" s="99" t="s">
        <v>388</v>
      </c>
      <c r="L42" s="104"/>
    </row>
    <row r="43" spans="1:12" s="20" customFormat="1" ht="40.5" customHeight="1" x14ac:dyDescent="0.2">
      <c r="A43" s="36">
        <v>35</v>
      </c>
      <c r="B43" s="34" t="s">
        <v>44</v>
      </c>
      <c r="C43" s="101" t="s">
        <v>82</v>
      </c>
      <c r="D43" s="36" t="s">
        <v>176</v>
      </c>
      <c r="E43" s="37"/>
      <c r="F43" s="38">
        <f t="shared" si="2"/>
        <v>1</v>
      </c>
      <c r="G43" s="38"/>
      <c r="H43" s="38"/>
      <c r="I43" s="38"/>
      <c r="J43" s="38">
        <f t="shared" si="1"/>
        <v>1</v>
      </c>
      <c r="K43" s="99" t="s">
        <v>198</v>
      </c>
      <c r="L43" s="104"/>
    </row>
    <row r="44" spans="1:12" s="20" customFormat="1" ht="38.25" x14ac:dyDescent="0.2">
      <c r="A44" s="33">
        <v>36</v>
      </c>
      <c r="B44" s="34" t="s">
        <v>45</v>
      </c>
      <c r="C44" s="101" t="s">
        <v>82</v>
      </c>
      <c r="D44" s="36" t="s">
        <v>107</v>
      </c>
      <c r="E44" s="37"/>
      <c r="F44" s="38">
        <f t="shared" si="2"/>
        <v>1</v>
      </c>
      <c r="G44" s="38"/>
      <c r="H44" s="38"/>
      <c r="I44" s="38"/>
      <c r="J44" s="38">
        <f t="shared" si="1"/>
        <v>1</v>
      </c>
      <c r="K44" s="99" t="s">
        <v>199</v>
      </c>
      <c r="L44" s="23"/>
    </row>
    <row r="45" spans="1:12" s="20" customFormat="1" ht="48" customHeight="1" x14ac:dyDescent="0.2">
      <c r="A45" s="33">
        <v>37</v>
      </c>
      <c r="B45" s="34" t="s">
        <v>46</v>
      </c>
      <c r="C45" s="101" t="s">
        <v>82</v>
      </c>
      <c r="D45" s="36" t="s">
        <v>107</v>
      </c>
      <c r="E45" s="37"/>
      <c r="F45" s="38">
        <f t="shared" si="2"/>
        <v>1</v>
      </c>
      <c r="G45" s="38"/>
      <c r="H45" s="38"/>
      <c r="I45" s="38"/>
      <c r="J45" s="38">
        <f t="shared" si="1"/>
        <v>1</v>
      </c>
      <c r="K45" s="99" t="s">
        <v>396</v>
      </c>
      <c r="L45" s="23"/>
    </row>
    <row r="46" spans="1:12" s="20" customFormat="1" ht="63.75" x14ac:dyDescent="0.2">
      <c r="A46" s="33">
        <v>38</v>
      </c>
      <c r="B46" s="34" t="s">
        <v>47</v>
      </c>
      <c r="C46" s="101" t="s">
        <v>82</v>
      </c>
      <c r="D46" s="36" t="s">
        <v>176</v>
      </c>
      <c r="E46" s="37"/>
      <c r="F46" s="38">
        <f t="shared" si="2"/>
        <v>1</v>
      </c>
      <c r="G46" s="38"/>
      <c r="H46" s="38"/>
      <c r="I46" s="38"/>
      <c r="J46" s="38">
        <f t="shared" si="1"/>
        <v>1</v>
      </c>
      <c r="K46" s="99" t="s">
        <v>200</v>
      </c>
      <c r="L46" s="104"/>
    </row>
    <row r="47" spans="1:12" s="20" customFormat="1" ht="48.75" customHeight="1" x14ac:dyDescent="0.2">
      <c r="A47" s="33">
        <v>39</v>
      </c>
      <c r="B47" s="34" t="s">
        <v>48</v>
      </c>
      <c r="C47" s="101" t="s">
        <v>82</v>
      </c>
      <c r="D47" s="36" t="s">
        <v>107</v>
      </c>
      <c r="E47" s="37"/>
      <c r="F47" s="38">
        <f t="shared" si="2"/>
        <v>1</v>
      </c>
      <c r="G47" s="38"/>
      <c r="H47" s="38"/>
      <c r="I47" s="38"/>
      <c r="J47" s="38">
        <f t="shared" si="1"/>
        <v>1</v>
      </c>
      <c r="K47" s="99" t="s">
        <v>402</v>
      </c>
      <c r="L47" s="101"/>
    </row>
    <row r="48" spans="1:12" s="20" customFormat="1" ht="68.25" customHeight="1" x14ac:dyDescent="0.2">
      <c r="A48" s="33">
        <v>40</v>
      </c>
      <c r="B48" s="34" t="s">
        <v>49</v>
      </c>
      <c r="C48" s="101" t="s">
        <v>73</v>
      </c>
      <c r="D48" s="36"/>
      <c r="E48" s="37"/>
      <c r="F48" s="38">
        <f t="shared" si="2"/>
        <v>0</v>
      </c>
      <c r="G48" s="38"/>
      <c r="H48" s="38"/>
      <c r="I48" s="38"/>
      <c r="J48" s="38">
        <f t="shared" si="1"/>
        <v>0</v>
      </c>
      <c r="K48" s="99" t="s">
        <v>201</v>
      </c>
      <c r="L48" s="104" t="s">
        <v>406</v>
      </c>
    </row>
    <row r="49" spans="1:12" s="20" customFormat="1" ht="25.5" x14ac:dyDescent="0.2">
      <c r="A49" s="33">
        <v>41</v>
      </c>
      <c r="B49" s="34" t="s">
        <v>50</v>
      </c>
      <c r="C49" s="101" t="s">
        <v>82</v>
      </c>
      <c r="D49" s="36" t="s">
        <v>176</v>
      </c>
      <c r="E49" s="37"/>
      <c r="F49" s="38">
        <f t="shared" si="2"/>
        <v>1</v>
      </c>
      <c r="G49" s="38"/>
      <c r="H49" s="38"/>
      <c r="I49" s="38"/>
      <c r="J49" s="38">
        <f t="shared" si="1"/>
        <v>1</v>
      </c>
      <c r="K49" s="99" t="s">
        <v>408</v>
      </c>
      <c r="L49" s="101"/>
    </row>
    <row r="50" spans="1:12" x14ac:dyDescent="0.2">
      <c r="A50" s="61"/>
      <c r="B50" s="62"/>
      <c r="C50" s="62"/>
      <c r="D50" s="62"/>
      <c r="E50" s="62"/>
      <c r="F50" s="63"/>
      <c r="G50" s="63"/>
      <c r="H50" s="63"/>
      <c r="I50" s="63"/>
      <c r="J50" s="63"/>
      <c r="K50" s="63"/>
      <c r="L50" s="63"/>
    </row>
    <row r="52" spans="1:12" x14ac:dyDescent="0.2">
      <c r="A52" s="27"/>
      <c r="B52" s="28"/>
      <c r="C52" s="28"/>
      <c r="D52" s="28"/>
      <c r="E52" s="28"/>
      <c r="F52" s="29"/>
      <c r="G52" s="29"/>
      <c r="H52" s="29"/>
      <c r="I52" s="29"/>
      <c r="J52" s="29"/>
      <c r="K52" s="29"/>
      <c r="L52" s="29"/>
    </row>
    <row r="56" spans="1:12" x14ac:dyDescent="0.2">
      <c r="A56" s="27"/>
      <c r="B56" s="28"/>
      <c r="C56" s="28"/>
      <c r="D56" s="28"/>
      <c r="E56" s="28"/>
      <c r="F56" s="29"/>
      <c r="G56" s="29"/>
      <c r="H56" s="29"/>
      <c r="I56" s="29"/>
      <c r="J56" s="29"/>
      <c r="K56" s="29"/>
      <c r="L56" s="29"/>
    </row>
    <row r="59" spans="1:12" x14ac:dyDescent="0.2">
      <c r="A59" s="27"/>
      <c r="B59" s="28"/>
      <c r="C59" s="28"/>
      <c r="D59" s="28"/>
      <c r="E59" s="28"/>
      <c r="F59" s="29"/>
      <c r="G59" s="29"/>
      <c r="H59" s="29"/>
      <c r="I59" s="29"/>
      <c r="J59" s="29"/>
      <c r="K59" s="29"/>
      <c r="L59" s="29"/>
    </row>
    <row r="63" spans="1:12" x14ac:dyDescent="0.2">
      <c r="A63" s="27"/>
      <c r="B63" s="28"/>
      <c r="C63" s="28"/>
      <c r="D63" s="28"/>
      <c r="E63" s="28"/>
      <c r="F63" s="29"/>
      <c r="G63" s="29"/>
      <c r="H63" s="29"/>
      <c r="I63" s="29"/>
      <c r="J63" s="29"/>
      <c r="K63" s="29"/>
      <c r="L63" s="29"/>
    </row>
    <row r="66" spans="1:12" x14ac:dyDescent="0.2">
      <c r="A66" s="27"/>
      <c r="B66" s="28"/>
      <c r="C66" s="28"/>
      <c r="D66" s="28"/>
      <c r="E66" s="28"/>
      <c r="F66" s="29"/>
      <c r="G66" s="29"/>
      <c r="H66" s="29"/>
      <c r="I66" s="29"/>
      <c r="J66" s="29"/>
      <c r="K66" s="29"/>
      <c r="L66" s="29"/>
    </row>
    <row r="70" spans="1:12" x14ac:dyDescent="0.2">
      <c r="A70" s="27"/>
      <c r="B70" s="28"/>
      <c r="C70" s="28"/>
      <c r="D70" s="28"/>
      <c r="E70" s="28"/>
      <c r="F70" s="29"/>
      <c r="G70" s="29"/>
      <c r="H70" s="29"/>
      <c r="I70" s="29"/>
      <c r="J70" s="29"/>
      <c r="K70" s="29"/>
      <c r="L70" s="29"/>
    </row>
  </sheetData>
  <mergeCells count="11">
    <mergeCell ref="J5:J6"/>
    <mergeCell ref="A3:L3"/>
    <mergeCell ref="A4:A6"/>
    <mergeCell ref="E4:E6"/>
    <mergeCell ref="F4:J4"/>
    <mergeCell ref="K4:K6"/>
    <mergeCell ref="L4:L6"/>
    <mergeCell ref="B5:B6"/>
    <mergeCell ref="D5:D6"/>
    <mergeCell ref="F5:F6"/>
    <mergeCell ref="G5:I5"/>
  </mergeCells>
  <dataValidations count="3">
    <dataValidation type="list" allowBlank="1" showInputMessage="1" showErrorMessage="1" sqref="G13">
      <formula1 xml:space="preserve"> Формат</formula1>
    </dataValidation>
    <dataValidation type="list" allowBlank="1" showInputMessage="1" showErrorMessage="1" sqref="G8:I11 H13:I49 G14:G49">
      <formula1>Формат</formula1>
    </dataValidation>
    <dataValidation type="list" allowBlank="1" showInputMessage="1" showErrorMessage="1" sqref="C8:C11 C13:C49">
      <formula1>$C$5:$C$6</formula1>
    </dataValidation>
  </dataValidations>
  <hyperlinks>
    <hyperlink ref="K31" r:id="rId1"/>
    <hyperlink ref="K8" r:id="rId2"/>
    <hyperlink ref="K13" r:id="rId3"/>
    <hyperlink ref="K19" r:id="rId4"/>
    <hyperlink ref="K20" r:id="rId5" display="http://вольск.рф/?page_id=44097"/>
    <hyperlink ref="K22" r:id="rId6"/>
    <hyperlink ref="K27" r:id="rId7" display="http://kalininsk.sarmo.ru/otkrytyybyudzhet/promezhutochnaya-otchetnost-ob-ispolneniibyudzheta-i-analiticheskie-dannye/ezhekvartalnye-svedeniya-ob-obeme-munitsipalnogo-dolga/ezhekvartalnye-svedeniya-ob-obeme-munitsipalnogo-dolga-2022.php"/>
    <hyperlink ref="K30" r:id="rId8"/>
    <hyperlink ref="K34" r:id="rId9" display="http://novouzensk.ru/budget for people/2022-224/ispolnenie-byudzheta/index.php"/>
    <hyperlink ref="K37" r:id="rId10"/>
    <hyperlink ref="K38" r:id="rId11"/>
    <hyperlink ref="K39" r:id="rId12" display="https://pugachev-adm.ru/byudzhet-rayona-2/obem-munitsipalnogo-dolga/obem-munitsipalnogo-dolga-2022"/>
  </hyperlinks>
  <pageMargins left="0.31496062992125984" right="0.31496062992125984" top="0.15748031496062992" bottom="0.15748031496062992" header="0.31496062992125984" footer="0"/>
  <pageSetup paperSize="9" scale="56" fitToHeight="0" orientation="landscape" r:id="rId1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1"/>
  <sheetViews>
    <sheetView view="pageBreakPreview" zoomScale="85" zoomScaleNormal="100" zoomScaleSheetLayoutView="85" workbookViewId="0">
      <pane ySplit="7" topLeftCell="A8" activePane="bottomLeft" state="frozenSplit"/>
      <selection activeCell="R28" sqref="R28"/>
      <selection pane="bottomLeft" activeCell="N5" sqref="N5"/>
    </sheetView>
  </sheetViews>
  <sheetFormatPr defaultRowHeight="12.75" x14ac:dyDescent="0.2"/>
  <cols>
    <col min="1" max="1" width="4.28515625" style="24" customWidth="1"/>
    <col min="2" max="2" width="22.7109375" style="5" customWidth="1"/>
    <col min="3" max="3" width="47.5703125" style="5" customWidth="1"/>
    <col min="4" max="4" width="14.42578125" style="5" customWidth="1"/>
    <col min="5" max="5" width="20" style="5" customWidth="1"/>
    <col min="6" max="6" width="12.28515625" style="30" customWidth="1"/>
    <col min="7" max="7" width="12.85546875" style="30" customWidth="1"/>
    <col min="8" max="9" width="10.85546875" style="30" customWidth="1"/>
    <col min="10" max="10" width="9.85546875" style="30" customWidth="1"/>
    <col min="11" max="11" width="36.140625" style="30" customWidth="1"/>
    <col min="12" max="12" width="59.7109375" style="30" customWidth="1"/>
    <col min="13" max="13" width="9.140625" style="5"/>
    <col min="14" max="14" width="40" style="47" customWidth="1"/>
    <col min="15" max="16384" width="9.140625" style="5"/>
  </cols>
  <sheetData>
    <row r="1" spans="1:14" ht="28.5" customHeight="1" x14ac:dyDescent="0.2">
      <c r="A1" s="1" t="s">
        <v>202</v>
      </c>
      <c r="B1" s="46"/>
      <c r="C1" s="46"/>
      <c r="D1" s="46"/>
      <c r="E1" s="46"/>
      <c r="F1" s="46"/>
      <c r="G1" s="46"/>
      <c r="H1" s="46"/>
      <c r="I1" s="46"/>
      <c r="J1" s="46"/>
      <c r="K1" s="46"/>
      <c r="L1" s="40"/>
      <c r="M1" s="47"/>
      <c r="N1" s="5"/>
    </row>
    <row r="2" spans="1:14" ht="15" customHeight="1" x14ac:dyDescent="0.2">
      <c r="A2" s="6" t="s">
        <v>93</v>
      </c>
      <c r="B2" s="6"/>
      <c r="C2" s="4"/>
      <c r="D2" s="4"/>
      <c r="E2" s="4"/>
      <c r="F2" s="4"/>
      <c r="G2" s="4"/>
      <c r="H2" s="4"/>
      <c r="I2" s="4"/>
      <c r="J2" s="4"/>
      <c r="K2" s="4"/>
      <c r="L2" s="4"/>
      <c r="M2" s="47"/>
      <c r="N2" s="5"/>
    </row>
    <row r="3" spans="1:14" ht="45.75" customHeight="1" x14ac:dyDescent="0.2">
      <c r="A3" s="159" t="str">
        <f>'Методика III этап'!B32</f>
        <v xml:space="preserve">В целях оценки показателя учитываются контрольные мероприятия, предусмотренные планом контрольно-счетного органа муниципального образования в текущем году, срок реализации которых на дату проведения мониторинга завершен. 
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Информация о проведенном контрольном мероприятии должна быть опубликована в течение трех месяцев с даты завершения контрольного мероприятия. При нарушении указанного срока применяется понижающий коэффициент за несоблюдение сроков обеспечения доступа к бюджетным данным.
</v>
      </c>
      <c r="B3" s="159"/>
      <c r="C3" s="159"/>
      <c r="D3" s="159"/>
      <c r="E3" s="159"/>
      <c r="F3" s="159"/>
      <c r="G3" s="159"/>
      <c r="H3" s="159"/>
      <c r="I3" s="159"/>
      <c r="J3" s="159"/>
      <c r="K3" s="159"/>
      <c r="L3" s="159"/>
      <c r="M3" s="47"/>
      <c r="N3" s="5"/>
    </row>
    <row r="4" spans="1:14" ht="62.25" customHeight="1" x14ac:dyDescent="0.2">
      <c r="A4" s="160" t="s">
        <v>52</v>
      </c>
      <c r="B4" s="9" t="s">
        <v>137</v>
      </c>
      <c r="C4" s="9" t="str">
        <f>'Методика III этап'!B31</f>
        <v>Опубликование  информации о проведенных в текущем финансовом году контрольных мероприятиях контрольно-счетным органом муниципального образования на портале (сайте)</v>
      </c>
      <c r="D4" s="9" t="s">
        <v>94</v>
      </c>
      <c r="E4" s="160" t="s">
        <v>95</v>
      </c>
      <c r="F4" s="160" t="s">
        <v>203</v>
      </c>
      <c r="G4" s="160"/>
      <c r="H4" s="160"/>
      <c r="I4" s="160"/>
      <c r="J4" s="160"/>
      <c r="K4" s="160" t="s">
        <v>97</v>
      </c>
      <c r="L4" s="160" t="s">
        <v>98</v>
      </c>
      <c r="N4" s="48"/>
    </row>
    <row r="5" spans="1:14" s="11" customFormat="1" ht="67.5" x14ac:dyDescent="0.2">
      <c r="A5" s="160"/>
      <c r="B5" s="160" t="s">
        <v>99</v>
      </c>
      <c r="C5" s="10" t="str">
        <f>'Методика III этап'!B33</f>
        <v>Опубликована по результатам всех контрольных мероприятий, предусмотренных планом на текущий финансовый год, в том числе сведения о принятых объектом контроля решениях и мерах по направленным ему представлениям и предписаниям</v>
      </c>
      <c r="D5" s="161" t="s">
        <v>100</v>
      </c>
      <c r="E5" s="160"/>
      <c r="F5" s="158" t="s">
        <v>101</v>
      </c>
      <c r="G5" s="161" t="s">
        <v>102</v>
      </c>
      <c r="H5" s="161"/>
      <c r="I5" s="161"/>
      <c r="J5" s="158" t="s">
        <v>103</v>
      </c>
      <c r="K5" s="160"/>
      <c r="L5" s="160"/>
      <c r="N5" s="49"/>
    </row>
    <row r="6" spans="1:14" s="11" customFormat="1" ht="67.5" x14ac:dyDescent="0.2">
      <c r="A6" s="160"/>
      <c r="B6" s="160"/>
      <c r="C6" s="10" t="str">
        <f>'Методика III этап'!B34</f>
        <v>Опубликована по результатам всех контрольных мероприятий, предусмотренных планом на текущий финансовый год, за исключением сведений о принятых объектом контроля решениях и мерах по направленным ему представлениям и предписаниям</v>
      </c>
      <c r="D6" s="161"/>
      <c r="E6" s="160"/>
      <c r="F6" s="158"/>
      <c r="G6" s="161" t="s">
        <v>104</v>
      </c>
      <c r="H6" s="161" t="s">
        <v>105</v>
      </c>
      <c r="I6" s="161" t="s">
        <v>106</v>
      </c>
      <c r="J6" s="158"/>
      <c r="K6" s="160"/>
      <c r="L6" s="160"/>
      <c r="N6" s="49"/>
    </row>
    <row r="7" spans="1:14" s="11" customFormat="1" ht="67.5" x14ac:dyDescent="0.2">
      <c r="A7" s="160"/>
      <c r="B7" s="160"/>
      <c r="C7" s="10" t="str">
        <f>'Методика III этап'!B35</f>
        <v>Не опубликована, или ее публикация носит несистемный характер (публикуются сведения по отдельным контрольным мероприятиям, предусмотренным планом на текущий финансовый год)</v>
      </c>
      <c r="D7" s="161"/>
      <c r="E7" s="160"/>
      <c r="F7" s="158"/>
      <c r="G7" s="161"/>
      <c r="H7" s="161"/>
      <c r="I7" s="161"/>
      <c r="J7" s="158"/>
      <c r="K7" s="160"/>
      <c r="L7" s="160"/>
      <c r="N7" s="49"/>
    </row>
    <row r="8" spans="1:14" s="54" customFormat="1" x14ac:dyDescent="0.2">
      <c r="A8" s="12"/>
      <c r="B8" s="13" t="s">
        <v>10</v>
      </c>
      <c r="C8" s="50"/>
      <c r="D8" s="51"/>
      <c r="E8" s="51"/>
      <c r="F8" s="52"/>
      <c r="G8" s="52"/>
      <c r="H8" s="52"/>
      <c r="I8" s="52"/>
      <c r="J8" s="52"/>
      <c r="K8" s="53"/>
      <c r="L8" s="53"/>
      <c r="N8" s="55"/>
    </row>
    <row r="9" spans="1:14" s="20" customFormat="1" ht="76.5" x14ac:dyDescent="0.2">
      <c r="A9" s="33">
        <v>1</v>
      </c>
      <c r="B9" s="34" t="s">
        <v>12</v>
      </c>
      <c r="C9" s="101" t="s">
        <v>90</v>
      </c>
      <c r="D9" s="37" t="s">
        <v>204</v>
      </c>
      <c r="E9" s="37"/>
      <c r="F9" s="38">
        <f>IF(C9=$C$5,2,IF(C9=$C$6,1,0))</f>
        <v>0</v>
      </c>
      <c r="G9" s="38"/>
      <c r="H9" s="38"/>
      <c r="I9" s="38"/>
      <c r="J9" s="38">
        <f>F9*(1-G9)*(1-H9)*(1-I9)</f>
        <v>0</v>
      </c>
      <c r="K9" s="99" t="s">
        <v>205</v>
      </c>
      <c r="L9" s="104" t="s">
        <v>257</v>
      </c>
      <c r="N9" s="105"/>
    </row>
    <row r="10" spans="1:14" s="20" customFormat="1" ht="66" customHeight="1" x14ac:dyDescent="0.2">
      <c r="A10" s="33">
        <v>2</v>
      </c>
      <c r="B10" s="34" t="s">
        <v>411</v>
      </c>
      <c r="C10" s="101" t="s">
        <v>88</v>
      </c>
      <c r="D10" s="37" t="s">
        <v>206</v>
      </c>
      <c r="E10" s="36"/>
      <c r="F10" s="38">
        <f t="shared" ref="F10:F12" si="0">IF(C10=$C$5,2,IF(C10=$C$6,1,0))</f>
        <v>2</v>
      </c>
      <c r="G10" s="38"/>
      <c r="H10" s="38"/>
      <c r="I10" s="38"/>
      <c r="J10" s="38">
        <f t="shared" ref="J10:J50" si="1">F10*(1-G10)*(1-H10)*(1-I10)</f>
        <v>2</v>
      </c>
      <c r="K10" s="99" t="s">
        <v>260</v>
      </c>
      <c r="L10" s="23"/>
    </row>
    <row r="11" spans="1:14" s="20" customFormat="1" ht="63.75" x14ac:dyDescent="0.2">
      <c r="A11" s="33">
        <v>3</v>
      </c>
      <c r="B11" s="34" t="s">
        <v>13</v>
      </c>
      <c r="C11" s="101" t="s">
        <v>88</v>
      </c>
      <c r="D11" s="37" t="s">
        <v>107</v>
      </c>
      <c r="E11" s="36"/>
      <c r="F11" s="38">
        <f t="shared" si="0"/>
        <v>2</v>
      </c>
      <c r="G11" s="38"/>
      <c r="H11" s="38"/>
      <c r="I11" s="38"/>
      <c r="J11" s="38">
        <f t="shared" si="1"/>
        <v>2</v>
      </c>
      <c r="K11" s="99" t="s">
        <v>264</v>
      </c>
      <c r="L11" s="104"/>
    </row>
    <row r="12" spans="1:14" s="20" customFormat="1" ht="55.5" customHeight="1" x14ac:dyDescent="0.2">
      <c r="A12" s="33">
        <v>4</v>
      </c>
      <c r="B12" s="34" t="s">
        <v>227</v>
      </c>
      <c r="C12" s="101" t="s">
        <v>90</v>
      </c>
      <c r="D12" s="36"/>
      <c r="E12" s="115"/>
      <c r="F12" s="38">
        <f t="shared" si="0"/>
        <v>0</v>
      </c>
      <c r="G12" s="38"/>
      <c r="H12" s="38"/>
      <c r="I12" s="38"/>
      <c r="J12" s="38">
        <f t="shared" si="1"/>
        <v>0</v>
      </c>
      <c r="K12" s="99" t="s">
        <v>207</v>
      </c>
      <c r="L12" s="101" t="s">
        <v>225</v>
      </c>
    </row>
    <row r="13" spans="1:14" s="20" customFormat="1" x14ac:dyDescent="0.2">
      <c r="A13" s="117"/>
      <c r="B13" s="13" t="s">
        <v>11</v>
      </c>
      <c r="C13" s="51"/>
      <c r="D13" s="51"/>
      <c r="E13" s="51"/>
      <c r="F13" s="16"/>
      <c r="G13" s="52"/>
      <c r="H13" s="52"/>
      <c r="I13" s="52"/>
      <c r="J13" s="16"/>
      <c r="K13" s="118"/>
      <c r="L13" s="118"/>
    </row>
    <row r="14" spans="1:14" s="20" customFormat="1" ht="49.5" customHeight="1" x14ac:dyDescent="0.2">
      <c r="A14" s="33">
        <v>5</v>
      </c>
      <c r="B14" s="34" t="s">
        <v>14</v>
      </c>
      <c r="C14" s="101" t="s">
        <v>90</v>
      </c>
      <c r="D14" s="114"/>
      <c r="E14" s="114"/>
      <c r="F14" s="38">
        <f>IF(C14=$C$5,2,IF(C14=$C$6,1,0))</f>
        <v>0</v>
      </c>
      <c r="G14" s="38"/>
      <c r="H14" s="38"/>
      <c r="I14" s="38"/>
      <c r="J14" s="38">
        <f t="shared" si="1"/>
        <v>0</v>
      </c>
      <c r="K14" s="113"/>
      <c r="L14" s="32" t="s">
        <v>177</v>
      </c>
    </row>
    <row r="15" spans="1:14" s="20" customFormat="1" ht="59.25" customHeight="1" x14ac:dyDescent="0.2">
      <c r="A15" s="33">
        <v>6</v>
      </c>
      <c r="B15" s="34" t="s">
        <v>15</v>
      </c>
      <c r="C15" s="101" t="s">
        <v>90</v>
      </c>
      <c r="D15" s="36"/>
      <c r="E15" s="37"/>
      <c r="F15" s="38">
        <f t="shared" ref="F15:F50" si="2">IF(C15=$C$5,2,IF(C15=$C$6,1,0))</f>
        <v>0</v>
      </c>
      <c r="G15" s="38"/>
      <c r="H15" s="38"/>
      <c r="I15" s="38"/>
      <c r="J15" s="38">
        <f t="shared" si="1"/>
        <v>0</v>
      </c>
      <c r="K15" s="113"/>
      <c r="L15" s="32" t="s">
        <v>177</v>
      </c>
    </row>
    <row r="16" spans="1:14" s="20" customFormat="1" ht="57.75" customHeight="1" x14ac:dyDescent="0.2">
      <c r="A16" s="33">
        <v>7</v>
      </c>
      <c r="B16" s="34" t="s">
        <v>16</v>
      </c>
      <c r="C16" s="101" t="s">
        <v>88</v>
      </c>
      <c r="D16" s="37" t="s">
        <v>107</v>
      </c>
      <c r="E16" s="37"/>
      <c r="F16" s="38">
        <f t="shared" si="2"/>
        <v>2</v>
      </c>
      <c r="G16" s="38"/>
      <c r="H16" s="38"/>
      <c r="I16" s="38"/>
      <c r="J16" s="38">
        <f t="shared" si="1"/>
        <v>2</v>
      </c>
      <c r="K16" s="99" t="s">
        <v>208</v>
      </c>
      <c r="L16" s="104"/>
    </row>
    <row r="17" spans="1:12" s="20" customFormat="1" ht="70.5" customHeight="1" x14ac:dyDescent="0.2">
      <c r="A17" s="33">
        <v>8</v>
      </c>
      <c r="B17" s="34" t="s">
        <v>17</v>
      </c>
      <c r="C17" s="101" t="s">
        <v>90</v>
      </c>
      <c r="D17" s="36"/>
      <c r="E17" s="37"/>
      <c r="F17" s="38">
        <f t="shared" si="2"/>
        <v>0</v>
      </c>
      <c r="G17" s="38"/>
      <c r="H17" s="38"/>
      <c r="I17" s="38"/>
      <c r="J17" s="38">
        <f t="shared" si="1"/>
        <v>0</v>
      </c>
      <c r="K17" s="99" t="s">
        <v>283</v>
      </c>
      <c r="L17" s="104" t="s">
        <v>284</v>
      </c>
    </row>
    <row r="18" spans="1:12" s="20" customFormat="1" ht="63.75" x14ac:dyDescent="0.2">
      <c r="A18" s="33">
        <v>9</v>
      </c>
      <c r="B18" s="34" t="s">
        <v>18</v>
      </c>
      <c r="C18" s="101" t="s">
        <v>88</v>
      </c>
      <c r="D18" s="36" t="s">
        <v>107</v>
      </c>
      <c r="E18" s="37"/>
      <c r="F18" s="38">
        <f t="shared" si="2"/>
        <v>2</v>
      </c>
      <c r="G18" s="38"/>
      <c r="H18" s="38"/>
      <c r="I18" s="38"/>
      <c r="J18" s="38">
        <f t="shared" si="1"/>
        <v>2</v>
      </c>
      <c r="K18" s="99" t="s">
        <v>285</v>
      </c>
      <c r="L18" s="128"/>
    </row>
    <row r="19" spans="1:12" s="20" customFormat="1" ht="69.75" customHeight="1" x14ac:dyDescent="0.2">
      <c r="A19" s="33">
        <v>10</v>
      </c>
      <c r="B19" s="34" t="s">
        <v>19</v>
      </c>
      <c r="C19" s="101" t="s">
        <v>88</v>
      </c>
      <c r="D19" s="36" t="s">
        <v>107</v>
      </c>
      <c r="E19" s="37"/>
      <c r="F19" s="38">
        <f t="shared" si="2"/>
        <v>2</v>
      </c>
      <c r="G19" s="38"/>
      <c r="H19" s="38"/>
      <c r="I19" s="38"/>
      <c r="J19" s="38">
        <f t="shared" si="1"/>
        <v>2</v>
      </c>
      <c r="K19" s="99" t="s">
        <v>288</v>
      </c>
      <c r="L19" s="104"/>
    </row>
    <row r="20" spans="1:12" s="20" customFormat="1" ht="104.25" customHeight="1" x14ac:dyDescent="0.2">
      <c r="A20" s="33">
        <v>11</v>
      </c>
      <c r="B20" s="34" t="s">
        <v>20</v>
      </c>
      <c r="C20" s="101" t="s">
        <v>90</v>
      </c>
      <c r="D20" s="36"/>
      <c r="E20" s="37"/>
      <c r="F20" s="38">
        <f t="shared" si="2"/>
        <v>0</v>
      </c>
      <c r="G20" s="38"/>
      <c r="H20" s="38"/>
      <c r="I20" s="38"/>
      <c r="J20" s="38">
        <f t="shared" si="1"/>
        <v>0</v>
      </c>
      <c r="K20" s="99" t="s">
        <v>228</v>
      </c>
      <c r="L20" s="101" t="s">
        <v>292</v>
      </c>
    </row>
    <row r="21" spans="1:12" s="20" customFormat="1" ht="54" customHeight="1" x14ac:dyDescent="0.2">
      <c r="A21" s="33">
        <v>12</v>
      </c>
      <c r="B21" s="34" t="s">
        <v>21</v>
      </c>
      <c r="C21" s="101" t="s">
        <v>90</v>
      </c>
      <c r="D21" s="114"/>
      <c r="E21" s="114"/>
      <c r="F21" s="38">
        <f t="shared" si="2"/>
        <v>0</v>
      </c>
      <c r="G21" s="38"/>
      <c r="H21" s="38"/>
      <c r="I21" s="38"/>
      <c r="J21" s="38">
        <f t="shared" si="1"/>
        <v>0</v>
      </c>
      <c r="K21" s="99" t="s">
        <v>209</v>
      </c>
      <c r="L21" s="101" t="s">
        <v>210</v>
      </c>
    </row>
    <row r="22" spans="1:12" s="20" customFormat="1" ht="51" x14ac:dyDescent="0.2">
      <c r="A22" s="33">
        <v>13</v>
      </c>
      <c r="B22" s="34" t="s">
        <v>22</v>
      </c>
      <c r="C22" s="101" t="s">
        <v>90</v>
      </c>
      <c r="D22" s="36"/>
      <c r="E22" s="114"/>
      <c r="F22" s="38">
        <f t="shared" si="2"/>
        <v>0</v>
      </c>
      <c r="G22" s="38"/>
      <c r="H22" s="38"/>
      <c r="I22" s="38"/>
      <c r="J22" s="38">
        <f t="shared" si="1"/>
        <v>0</v>
      </c>
      <c r="K22" s="99"/>
      <c r="L22" s="32" t="s">
        <v>177</v>
      </c>
    </row>
    <row r="23" spans="1:12" s="20" customFormat="1" ht="57.75" customHeight="1" x14ac:dyDescent="0.2">
      <c r="A23" s="33">
        <v>14</v>
      </c>
      <c r="B23" s="34" t="s">
        <v>23</v>
      </c>
      <c r="C23" s="101" t="s">
        <v>90</v>
      </c>
      <c r="D23" s="36" t="s">
        <v>211</v>
      </c>
      <c r="E23" s="114"/>
      <c r="F23" s="38">
        <f t="shared" si="2"/>
        <v>0</v>
      </c>
      <c r="G23" s="38"/>
      <c r="H23" s="38"/>
      <c r="I23" s="38"/>
      <c r="J23" s="38">
        <f t="shared" si="1"/>
        <v>0</v>
      </c>
      <c r="K23" s="99" t="s">
        <v>212</v>
      </c>
      <c r="L23" s="104" t="s">
        <v>306</v>
      </c>
    </row>
    <row r="24" spans="1:12" s="20" customFormat="1" ht="52.5" customHeight="1" x14ac:dyDescent="0.2">
      <c r="A24" s="33">
        <v>15</v>
      </c>
      <c r="B24" s="34" t="s">
        <v>24</v>
      </c>
      <c r="C24" s="101" t="s">
        <v>88</v>
      </c>
      <c r="D24" s="36" t="s">
        <v>213</v>
      </c>
      <c r="E24" s="114"/>
      <c r="F24" s="38">
        <f t="shared" si="2"/>
        <v>2</v>
      </c>
      <c r="G24" s="38"/>
      <c r="H24" s="38"/>
      <c r="I24" s="38"/>
      <c r="J24" s="38">
        <f t="shared" si="1"/>
        <v>2</v>
      </c>
      <c r="K24" s="99" t="s">
        <v>214</v>
      </c>
      <c r="L24" s="104"/>
    </row>
    <row r="25" spans="1:12" s="20" customFormat="1" ht="57.75" customHeight="1" x14ac:dyDescent="0.2">
      <c r="A25" s="33">
        <v>16</v>
      </c>
      <c r="B25" s="126" t="s">
        <v>25</v>
      </c>
      <c r="C25" s="101" t="s">
        <v>90</v>
      </c>
      <c r="D25" s="36"/>
      <c r="E25" s="114"/>
      <c r="F25" s="38">
        <f t="shared" si="2"/>
        <v>0</v>
      </c>
      <c r="G25" s="38"/>
      <c r="H25" s="38"/>
      <c r="I25" s="38"/>
      <c r="J25" s="38">
        <f t="shared" si="1"/>
        <v>0</v>
      </c>
      <c r="K25" s="99" t="s">
        <v>233</v>
      </c>
      <c r="L25" s="104" t="s">
        <v>310</v>
      </c>
    </row>
    <row r="26" spans="1:12" s="58" customFormat="1" ht="62.25" customHeight="1" x14ac:dyDescent="0.2">
      <c r="A26" s="130">
        <v>17</v>
      </c>
      <c r="B26" s="126" t="s">
        <v>26</v>
      </c>
      <c r="C26" s="131" t="s">
        <v>90</v>
      </c>
      <c r="D26" s="36" t="s">
        <v>211</v>
      </c>
      <c r="E26" s="132"/>
      <c r="F26" s="133">
        <f t="shared" si="2"/>
        <v>0</v>
      </c>
      <c r="G26" s="133"/>
      <c r="H26" s="133"/>
      <c r="I26" s="133"/>
      <c r="J26" s="133">
        <f t="shared" si="1"/>
        <v>0</v>
      </c>
      <c r="K26" s="99" t="s">
        <v>215</v>
      </c>
      <c r="L26" s="104" t="s">
        <v>317</v>
      </c>
    </row>
    <row r="27" spans="1:12" s="20" customFormat="1" ht="63.75" x14ac:dyDescent="0.2">
      <c r="A27" s="33">
        <v>18</v>
      </c>
      <c r="B27" s="34" t="s">
        <v>27</v>
      </c>
      <c r="C27" s="101" t="s">
        <v>88</v>
      </c>
      <c r="D27" s="106" t="s">
        <v>110</v>
      </c>
      <c r="E27" s="114"/>
      <c r="F27" s="38">
        <f t="shared" si="2"/>
        <v>2</v>
      </c>
      <c r="G27" s="38"/>
      <c r="H27" s="38"/>
      <c r="I27" s="38"/>
      <c r="J27" s="38">
        <f t="shared" si="1"/>
        <v>2</v>
      </c>
      <c r="K27" s="99" t="s">
        <v>216</v>
      </c>
      <c r="L27" s="104" t="s">
        <v>322</v>
      </c>
    </row>
    <row r="28" spans="1:12" s="20" customFormat="1" ht="98.25" customHeight="1" x14ac:dyDescent="0.2">
      <c r="A28" s="33">
        <v>19</v>
      </c>
      <c r="B28" s="34" t="s">
        <v>28</v>
      </c>
      <c r="C28" s="101" t="s">
        <v>90</v>
      </c>
      <c r="D28" s="36"/>
      <c r="E28" s="36"/>
      <c r="F28" s="38">
        <f t="shared" si="2"/>
        <v>0</v>
      </c>
      <c r="G28" s="38"/>
      <c r="H28" s="38"/>
      <c r="I28" s="38"/>
      <c r="J28" s="38">
        <f t="shared" si="1"/>
        <v>0</v>
      </c>
      <c r="K28" s="99" t="s">
        <v>330</v>
      </c>
      <c r="L28" s="104" t="s">
        <v>331</v>
      </c>
    </row>
    <row r="29" spans="1:12" s="20" customFormat="1" ht="50.25" customHeight="1" x14ac:dyDescent="0.2">
      <c r="A29" s="33">
        <v>20</v>
      </c>
      <c r="B29" s="34" t="s">
        <v>29</v>
      </c>
      <c r="C29" s="101" t="s">
        <v>90</v>
      </c>
      <c r="D29" s="36"/>
      <c r="E29" s="36"/>
      <c r="F29" s="38">
        <f t="shared" si="2"/>
        <v>0</v>
      </c>
      <c r="G29" s="38"/>
      <c r="H29" s="38"/>
      <c r="I29" s="38"/>
      <c r="J29" s="38">
        <f t="shared" si="1"/>
        <v>0</v>
      </c>
      <c r="K29" s="99" t="s">
        <v>217</v>
      </c>
      <c r="L29" s="101" t="s">
        <v>336</v>
      </c>
    </row>
    <row r="30" spans="1:12" s="20" customFormat="1" ht="63.75" x14ac:dyDescent="0.2">
      <c r="A30" s="33">
        <v>21</v>
      </c>
      <c r="B30" s="34" t="s">
        <v>30</v>
      </c>
      <c r="C30" s="101" t="s">
        <v>88</v>
      </c>
      <c r="D30" s="36" t="s">
        <v>110</v>
      </c>
      <c r="E30" s="37"/>
      <c r="F30" s="38">
        <f t="shared" si="2"/>
        <v>2</v>
      </c>
      <c r="G30" s="38"/>
      <c r="H30" s="38"/>
      <c r="I30" s="38"/>
      <c r="J30" s="38">
        <f t="shared" si="1"/>
        <v>2</v>
      </c>
      <c r="K30" s="99" t="s">
        <v>218</v>
      </c>
      <c r="L30" s="23"/>
    </row>
    <row r="31" spans="1:12" s="20" customFormat="1" ht="51" customHeight="1" x14ac:dyDescent="0.2">
      <c r="A31" s="33">
        <v>22</v>
      </c>
      <c r="B31" s="126" t="s">
        <v>31</v>
      </c>
      <c r="C31" s="101" t="s">
        <v>90</v>
      </c>
      <c r="D31" s="36"/>
      <c r="E31" s="36"/>
      <c r="F31" s="38">
        <f t="shared" si="2"/>
        <v>0</v>
      </c>
      <c r="G31" s="38"/>
      <c r="H31" s="38"/>
      <c r="I31" s="38"/>
      <c r="J31" s="38">
        <f t="shared" si="1"/>
        <v>0</v>
      </c>
      <c r="K31" s="99" t="s">
        <v>340</v>
      </c>
      <c r="L31" s="104" t="s">
        <v>341</v>
      </c>
    </row>
    <row r="32" spans="1:12" s="20" customFormat="1" ht="55.5" customHeight="1" x14ac:dyDescent="0.2">
      <c r="A32" s="33">
        <v>23</v>
      </c>
      <c r="B32" s="34" t="s">
        <v>32</v>
      </c>
      <c r="C32" s="101" t="s">
        <v>90</v>
      </c>
      <c r="D32" s="36"/>
      <c r="E32" s="36"/>
      <c r="F32" s="38">
        <f t="shared" si="2"/>
        <v>0</v>
      </c>
      <c r="G32" s="38"/>
      <c r="H32" s="38"/>
      <c r="I32" s="38"/>
      <c r="J32" s="38">
        <f t="shared" si="1"/>
        <v>0</v>
      </c>
      <c r="K32" s="99" t="s">
        <v>237</v>
      </c>
      <c r="L32" s="104" t="s">
        <v>344</v>
      </c>
    </row>
    <row r="33" spans="1:13" s="20" customFormat="1" ht="53.25" customHeight="1" x14ac:dyDescent="0.2">
      <c r="A33" s="33">
        <v>24</v>
      </c>
      <c r="B33" s="34" t="s">
        <v>33</v>
      </c>
      <c r="C33" s="101" t="s">
        <v>90</v>
      </c>
      <c r="D33" s="36"/>
      <c r="E33" s="36"/>
      <c r="F33" s="38">
        <f t="shared" si="2"/>
        <v>0</v>
      </c>
      <c r="G33" s="38"/>
      <c r="H33" s="38"/>
      <c r="I33" s="38"/>
      <c r="J33" s="38">
        <f>F33*(1-G33)*(1-H33)*(1-I33)</f>
        <v>0</v>
      </c>
      <c r="K33" s="99" t="s">
        <v>219</v>
      </c>
      <c r="L33" s="104" t="s">
        <v>346</v>
      </c>
    </row>
    <row r="34" spans="1:13" s="20" customFormat="1" ht="61.5" customHeight="1" x14ac:dyDescent="0.2">
      <c r="A34" s="33">
        <v>25</v>
      </c>
      <c r="B34" s="34" t="s">
        <v>34</v>
      </c>
      <c r="C34" s="101" t="s">
        <v>88</v>
      </c>
      <c r="D34" s="36" t="s">
        <v>107</v>
      </c>
      <c r="E34" s="37"/>
      <c r="F34" s="38">
        <f t="shared" si="2"/>
        <v>2</v>
      </c>
      <c r="G34" s="38"/>
      <c r="H34" s="38"/>
      <c r="I34" s="38"/>
      <c r="J34" s="38">
        <f t="shared" si="1"/>
        <v>2</v>
      </c>
      <c r="K34" s="99" t="s">
        <v>352</v>
      </c>
      <c r="L34" s="23"/>
    </row>
    <row r="35" spans="1:13" s="20" customFormat="1" ht="51" x14ac:dyDescent="0.2">
      <c r="A35" s="130">
        <v>26</v>
      </c>
      <c r="B35" s="126" t="s">
        <v>35</v>
      </c>
      <c r="C35" s="131" t="s">
        <v>90</v>
      </c>
      <c r="D35" s="106"/>
      <c r="E35" s="136"/>
      <c r="F35" s="133">
        <f t="shared" si="2"/>
        <v>0</v>
      </c>
      <c r="G35" s="133"/>
      <c r="H35" s="133"/>
      <c r="I35" s="133"/>
      <c r="J35" s="133">
        <f t="shared" si="1"/>
        <v>0</v>
      </c>
      <c r="K35" s="140" t="s">
        <v>220</v>
      </c>
      <c r="L35" s="131" t="s">
        <v>357</v>
      </c>
    </row>
    <row r="36" spans="1:13" s="20" customFormat="1" ht="137.25" customHeight="1" x14ac:dyDescent="0.2">
      <c r="A36" s="33">
        <v>27</v>
      </c>
      <c r="B36" s="34" t="s">
        <v>36</v>
      </c>
      <c r="C36" s="101" t="s">
        <v>90</v>
      </c>
      <c r="D36" s="36"/>
      <c r="E36" s="37"/>
      <c r="F36" s="38">
        <f t="shared" si="2"/>
        <v>0</v>
      </c>
      <c r="G36" s="38"/>
      <c r="H36" s="38"/>
      <c r="I36" s="38"/>
      <c r="J36" s="38">
        <f t="shared" si="1"/>
        <v>0</v>
      </c>
      <c r="K36" s="140" t="s">
        <v>238</v>
      </c>
      <c r="L36" s="104" t="s">
        <v>361</v>
      </c>
    </row>
    <row r="37" spans="1:13" s="20" customFormat="1" ht="56.25" customHeight="1" x14ac:dyDescent="0.2">
      <c r="A37" s="33">
        <v>28</v>
      </c>
      <c r="B37" s="34" t="s">
        <v>37</v>
      </c>
      <c r="C37" s="101" t="s">
        <v>90</v>
      </c>
      <c r="D37" s="36"/>
      <c r="E37" s="37"/>
      <c r="F37" s="38">
        <f t="shared" si="2"/>
        <v>0</v>
      </c>
      <c r="G37" s="38"/>
      <c r="H37" s="38"/>
      <c r="I37" s="38"/>
      <c r="J37" s="38">
        <f t="shared" si="1"/>
        <v>0</v>
      </c>
      <c r="K37" s="116"/>
      <c r="L37" s="101" t="s">
        <v>132</v>
      </c>
    </row>
    <row r="38" spans="1:13" s="20" customFormat="1" ht="51" customHeight="1" x14ac:dyDescent="0.2">
      <c r="A38" s="33">
        <v>29</v>
      </c>
      <c r="B38" s="34" t="s">
        <v>38</v>
      </c>
      <c r="C38" s="101" t="s">
        <v>89</v>
      </c>
      <c r="D38" s="36" t="s">
        <v>110</v>
      </c>
      <c r="E38" s="37"/>
      <c r="F38" s="38">
        <f t="shared" si="2"/>
        <v>1</v>
      </c>
      <c r="G38" s="38"/>
      <c r="H38" s="38"/>
      <c r="I38" s="38"/>
      <c r="J38" s="38">
        <f t="shared" si="1"/>
        <v>1</v>
      </c>
      <c r="K38" s="140" t="s">
        <v>239</v>
      </c>
      <c r="L38" s="23"/>
    </row>
    <row r="39" spans="1:13" s="20" customFormat="1" ht="60" customHeight="1" x14ac:dyDescent="0.2">
      <c r="A39" s="36">
        <v>30</v>
      </c>
      <c r="B39" s="34" t="s">
        <v>39</v>
      </c>
      <c r="C39" s="101" t="s">
        <v>90</v>
      </c>
      <c r="D39" s="36"/>
      <c r="E39" s="37"/>
      <c r="F39" s="38">
        <f t="shared" si="2"/>
        <v>0</v>
      </c>
      <c r="G39" s="38"/>
      <c r="H39" s="38"/>
      <c r="I39" s="38"/>
      <c r="J39" s="38">
        <f t="shared" si="1"/>
        <v>0</v>
      </c>
      <c r="K39" s="140" t="s">
        <v>240</v>
      </c>
      <c r="L39" s="101" t="s">
        <v>371</v>
      </c>
    </row>
    <row r="40" spans="1:13" s="20" customFormat="1" ht="63.75" x14ac:dyDescent="0.25">
      <c r="A40" s="36">
        <v>31</v>
      </c>
      <c r="B40" s="34" t="s">
        <v>40</v>
      </c>
      <c r="C40" s="101" t="s">
        <v>89</v>
      </c>
      <c r="D40" s="36" t="s">
        <v>107</v>
      </c>
      <c r="E40" s="37"/>
      <c r="F40" s="38">
        <f t="shared" si="2"/>
        <v>1</v>
      </c>
      <c r="G40" s="38"/>
      <c r="H40" s="38"/>
      <c r="I40" s="38"/>
      <c r="J40" s="38">
        <f t="shared" si="1"/>
        <v>1</v>
      </c>
      <c r="K40" s="140" t="s">
        <v>221</v>
      </c>
      <c r="L40" s="101" t="s">
        <v>379</v>
      </c>
      <c r="M40" s="64"/>
    </row>
    <row r="41" spans="1:13" s="20" customFormat="1" ht="70.5" customHeight="1" x14ac:dyDescent="0.2">
      <c r="A41" s="36">
        <v>32</v>
      </c>
      <c r="B41" s="34" t="s">
        <v>41</v>
      </c>
      <c r="C41" s="101" t="s">
        <v>89</v>
      </c>
      <c r="D41" s="36" t="s">
        <v>107</v>
      </c>
      <c r="E41" s="37"/>
      <c r="F41" s="38">
        <f t="shared" si="2"/>
        <v>1</v>
      </c>
      <c r="G41" s="38"/>
      <c r="H41" s="38"/>
      <c r="I41" s="38"/>
      <c r="J41" s="38">
        <f t="shared" si="1"/>
        <v>1</v>
      </c>
      <c r="K41" s="140" t="s">
        <v>384</v>
      </c>
      <c r="L41" s="104" t="s">
        <v>222</v>
      </c>
    </row>
    <row r="42" spans="1:13" s="20" customFormat="1" ht="141.75" customHeight="1" x14ac:dyDescent="0.2">
      <c r="A42" s="36">
        <v>33</v>
      </c>
      <c r="B42" s="34" t="s">
        <v>42</v>
      </c>
      <c r="C42" s="101" t="s">
        <v>90</v>
      </c>
      <c r="D42" s="36"/>
      <c r="E42" s="37"/>
      <c r="F42" s="38">
        <f t="shared" si="2"/>
        <v>0</v>
      </c>
      <c r="G42" s="38"/>
      <c r="H42" s="38"/>
      <c r="I42" s="38"/>
      <c r="J42" s="38">
        <f t="shared" si="1"/>
        <v>0</v>
      </c>
      <c r="K42" s="140" t="s">
        <v>386</v>
      </c>
      <c r="L42" s="104" t="s">
        <v>385</v>
      </c>
    </row>
    <row r="43" spans="1:13" s="20" customFormat="1" ht="69.75" customHeight="1" x14ac:dyDescent="0.2">
      <c r="A43" s="36">
        <v>34</v>
      </c>
      <c r="B43" s="34" t="s">
        <v>43</v>
      </c>
      <c r="C43" s="101" t="s">
        <v>88</v>
      </c>
      <c r="D43" s="36" t="s">
        <v>110</v>
      </c>
      <c r="E43" s="37"/>
      <c r="F43" s="38">
        <f t="shared" si="2"/>
        <v>2</v>
      </c>
      <c r="G43" s="38"/>
      <c r="H43" s="38"/>
      <c r="I43" s="38"/>
      <c r="J43" s="38">
        <f t="shared" si="1"/>
        <v>2</v>
      </c>
      <c r="K43" s="140" t="s">
        <v>223</v>
      </c>
      <c r="L43" s="104"/>
    </row>
    <row r="44" spans="1:13" s="20" customFormat="1" ht="69.75" customHeight="1" x14ac:dyDescent="0.2">
      <c r="A44" s="36">
        <v>35</v>
      </c>
      <c r="B44" s="34" t="s">
        <v>44</v>
      </c>
      <c r="C44" s="101" t="s">
        <v>89</v>
      </c>
      <c r="D44" s="36" t="s">
        <v>107</v>
      </c>
      <c r="E44" s="37"/>
      <c r="F44" s="38">
        <f t="shared" si="2"/>
        <v>1</v>
      </c>
      <c r="G44" s="38"/>
      <c r="H44" s="38"/>
      <c r="I44" s="38">
        <v>0.5</v>
      </c>
      <c r="J44" s="38">
        <f t="shared" si="1"/>
        <v>0.5</v>
      </c>
      <c r="K44" s="140" t="s">
        <v>391</v>
      </c>
      <c r="L44" s="104" t="s">
        <v>392</v>
      </c>
    </row>
    <row r="45" spans="1:13" s="20" customFormat="1" ht="63.75" x14ac:dyDescent="0.2">
      <c r="A45" s="33">
        <v>36</v>
      </c>
      <c r="B45" s="34" t="s">
        <v>45</v>
      </c>
      <c r="C45" s="101" t="s">
        <v>89</v>
      </c>
      <c r="D45" s="36" t="s">
        <v>107</v>
      </c>
      <c r="E45" s="37"/>
      <c r="F45" s="38">
        <f t="shared" si="2"/>
        <v>1</v>
      </c>
      <c r="G45" s="38"/>
      <c r="H45" s="38"/>
      <c r="I45" s="38"/>
      <c r="J45" s="38">
        <f t="shared" si="1"/>
        <v>1</v>
      </c>
      <c r="K45" s="140" t="s">
        <v>244</v>
      </c>
      <c r="L45" s="22"/>
    </row>
    <row r="46" spans="1:13" s="20" customFormat="1" ht="63.75" customHeight="1" x14ac:dyDescent="0.2">
      <c r="A46" s="33">
        <v>37</v>
      </c>
      <c r="B46" s="34" t="s">
        <v>46</v>
      </c>
      <c r="C46" s="101" t="s">
        <v>90</v>
      </c>
      <c r="D46" s="36"/>
      <c r="E46" s="37"/>
      <c r="F46" s="38">
        <f t="shared" si="2"/>
        <v>0</v>
      </c>
      <c r="G46" s="38"/>
      <c r="H46" s="38"/>
      <c r="I46" s="38"/>
      <c r="J46" s="38">
        <f t="shared" si="1"/>
        <v>0</v>
      </c>
      <c r="K46" s="140" t="s">
        <v>247</v>
      </c>
      <c r="L46" s="104" t="s">
        <v>400</v>
      </c>
    </row>
    <row r="47" spans="1:13" s="20" customFormat="1" ht="51" x14ac:dyDescent="0.2">
      <c r="A47" s="33">
        <v>38</v>
      </c>
      <c r="B47" s="34" t="s">
        <v>47</v>
      </c>
      <c r="C47" s="101" t="s">
        <v>90</v>
      </c>
      <c r="D47" s="36"/>
      <c r="E47" s="37"/>
      <c r="F47" s="38">
        <f t="shared" si="2"/>
        <v>0</v>
      </c>
      <c r="G47" s="38"/>
      <c r="H47" s="38"/>
      <c r="I47" s="38"/>
      <c r="J47" s="38">
        <f t="shared" si="1"/>
        <v>0</v>
      </c>
      <c r="K47" s="140" t="s">
        <v>224</v>
      </c>
      <c r="L47" s="101" t="s">
        <v>409</v>
      </c>
    </row>
    <row r="48" spans="1:13" s="20" customFormat="1" ht="63.75" x14ac:dyDescent="0.2">
      <c r="A48" s="33">
        <v>39</v>
      </c>
      <c r="B48" s="34" t="s">
        <v>48</v>
      </c>
      <c r="C48" s="101" t="s">
        <v>88</v>
      </c>
      <c r="D48" s="36"/>
      <c r="E48" s="37"/>
      <c r="F48" s="38">
        <f t="shared" si="2"/>
        <v>2</v>
      </c>
      <c r="G48" s="38"/>
      <c r="H48" s="38"/>
      <c r="I48" s="38"/>
      <c r="J48" s="38">
        <f t="shared" si="1"/>
        <v>2</v>
      </c>
      <c r="K48" s="140" t="s">
        <v>403</v>
      </c>
      <c r="L48" s="101"/>
    </row>
    <row r="49" spans="1:12" s="20" customFormat="1" ht="63.75" x14ac:dyDescent="0.2">
      <c r="A49" s="33">
        <v>40</v>
      </c>
      <c r="B49" s="34" t="s">
        <v>49</v>
      </c>
      <c r="C49" s="101" t="s">
        <v>89</v>
      </c>
      <c r="D49" s="36" t="s">
        <v>107</v>
      </c>
      <c r="E49" s="37"/>
      <c r="F49" s="38">
        <f t="shared" si="2"/>
        <v>1</v>
      </c>
      <c r="G49" s="38"/>
      <c r="H49" s="38"/>
      <c r="I49" s="38"/>
      <c r="J49" s="38">
        <f t="shared" si="1"/>
        <v>1</v>
      </c>
      <c r="K49" s="140" t="s">
        <v>226</v>
      </c>
      <c r="L49" s="104"/>
    </row>
    <row r="50" spans="1:12" s="20" customFormat="1" ht="51" x14ac:dyDescent="0.2">
      <c r="A50" s="33">
        <v>41</v>
      </c>
      <c r="B50" s="34" t="s">
        <v>50</v>
      </c>
      <c r="C50" s="101" t="s">
        <v>90</v>
      </c>
      <c r="D50" s="36" t="s">
        <v>107</v>
      </c>
      <c r="E50" s="37"/>
      <c r="F50" s="38">
        <f t="shared" si="2"/>
        <v>0</v>
      </c>
      <c r="G50" s="38"/>
      <c r="H50" s="38"/>
      <c r="I50" s="38"/>
      <c r="J50" s="38">
        <f t="shared" si="1"/>
        <v>0</v>
      </c>
      <c r="K50" s="140" t="s">
        <v>250</v>
      </c>
      <c r="L50" s="101" t="s">
        <v>410</v>
      </c>
    </row>
    <row r="53" spans="1:12" x14ac:dyDescent="0.2">
      <c r="A53" s="27"/>
      <c r="B53" s="28"/>
      <c r="C53" s="28"/>
      <c r="D53" s="28"/>
      <c r="E53" s="28"/>
      <c r="F53" s="29"/>
      <c r="G53" s="29"/>
      <c r="H53" s="29"/>
      <c r="I53" s="29"/>
      <c r="J53" s="29"/>
      <c r="K53" s="29"/>
      <c r="L53" s="29"/>
    </row>
    <row r="57" spans="1:12" x14ac:dyDescent="0.2">
      <c r="A57" s="27"/>
      <c r="B57" s="28"/>
      <c r="C57" s="28"/>
      <c r="D57" s="28"/>
      <c r="E57" s="28"/>
      <c r="F57" s="29"/>
      <c r="G57" s="29"/>
      <c r="H57" s="29"/>
      <c r="I57" s="29"/>
      <c r="J57" s="29"/>
      <c r="K57" s="29"/>
      <c r="L57" s="29"/>
    </row>
    <row r="60" spans="1:12" x14ac:dyDescent="0.2">
      <c r="A60" s="27"/>
      <c r="B60" s="28"/>
      <c r="C60" s="28"/>
      <c r="D60" s="28"/>
      <c r="E60" s="28"/>
      <c r="F60" s="29"/>
      <c r="G60" s="29"/>
      <c r="H60" s="29"/>
      <c r="I60" s="29"/>
      <c r="J60" s="29"/>
      <c r="K60" s="29"/>
      <c r="L60" s="29"/>
    </row>
    <row r="64" spans="1:12" x14ac:dyDescent="0.2">
      <c r="A64" s="27"/>
      <c r="B64" s="28"/>
      <c r="C64" s="28"/>
      <c r="D64" s="28"/>
      <c r="E64" s="28"/>
      <c r="F64" s="29"/>
      <c r="G64" s="29"/>
      <c r="H64" s="29"/>
      <c r="I64" s="29"/>
      <c r="J64" s="29"/>
      <c r="K64" s="29"/>
      <c r="L64" s="29"/>
    </row>
    <row r="67" spans="1:12" x14ac:dyDescent="0.2">
      <c r="A67" s="27"/>
      <c r="B67" s="28"/>
      <c r="C67" s="28"/>
      <c r="D67" s="28"/>
      <c r="E67" s="28"/>
      <c r="F67" s="29"/>
      <c r="G67" s="29"/>
      <c r="H67" s="29"/>
      <c r="I67" s="29"/>
      <c r="J67" s="29"/>
      <c r="K67" s="29"/>
      <c r="L67" s="29"/>
    </row>
    <row r="71" spans="1:12" x14ac:dyDescent="0.2">
      <c r="A71" s="27"/>
      <c r="B71" s="28"/>
      <c r="C71" s="28"/>
      <c r="D71" s="28"/>
      <c r="E71" s="28"/>
      <c r="F71" s="29"/>
      <c r="G71" s="29"/>
      <c r="H71" s="29"/>
      <c r="I71" s="29"/>
      <c r="J71" s="29"/>
      <c r="K71" s="29"/>
      <c r="L71" s="29"/>
    </row>
  </sheetData>
  <mergeCells count="14">
    <mergeCell ref="J5:J7"/>
    <mergeCell ref="G6:G7"/>
    <mergeCell ref="H6:H7"/>
    <mergeCell ref="I6:I7"/>
    <mergeCell ref="A3:L3"/>
    <mergeCell ref="A4:A7"/>
    <mergeCell ref="E4:E7"/>
    <mergeCell ref="F4:J4"/>
    <mergeCell ref="K4:K7"/>
    <mergeCell ref="L4:L7"/>
    <mergeCell ref="B5:B7"/>
    <mergeCell ref="D5:D7"/>
    <mergeCell ref="F5:F7"/>
    <mergeCell ref="G5:I5"/>
  </mergeCells>
  <dataValidations count="3">
    <dataValidation type="list" allowBlank="1" showInputMessage="1" showErrorMessage="1" sqref="G14">
      <formula1 xml:space="preserve"> Формат</formula1>
    </dataValidation>
    <dataValidation type="list" allowBlank="1" showInputMessage="1" showErrorMessage="1" sqref="G9:I12 H14:I50 G15:G50">
      <formula1>Формат</formula1>
    </dataValidation>
    <dataValidation type="list" allowBlank="1" showInputMessage="1" showErrorMessage="1" sqref="C9:C12 C14:C50">
      <formula1>$C$5:$C$7</formula1>
    </dataValidation>
  </dataValidations>
  <hyperlinks>
    <hyperlink ref="K9" r:id="rId1"/>
    <hyperlink ref="K12" r:id="rId2"/>
    <hyperlink ref="K21" r:id="rId3"/>
    <hyperlink ref="K23" r:id="rId4"/>
    <hyperlink ref="K24" r:id="rId5"/>
    <hyperlink ref="K25" r:id="rId6"/>
    <hyperlink ref="K28" r:id="rId7" display="http://kalininsk.sarmo.ru/otkrytyybyudzhet/kontrolno-schetnyy-organ-kalininskogo-munitsipalnogo-rayona/informatsiya-o-provedennykh-kontrolnykh-meropriyatiyakh/informatsiya-o-provedyennykh-kontrolnykh-meropriyatiyakh-2022.php"/>
    <hyperlink ref="K30" r:id="rId8"/>
    <hyperlink ref="K31" r:id="rId9"/>
    <hyperlink ref="K32" r:id="rId10"/>
    <hyperlink ref="K35" r:id="rId11"/>
    <hyperlink ref="K36" r:id="rId12"/>
    <hyperlink ref="K38" r:id="rId13"/>
    <hyperlink ref="K39" r:id="rId14"/>
    <hyperlink ref="K40" r:id="rId15"/>
    <hyperlink ref="K44" r:id="rId16"/>
  </hyperlinks>
  <pageMargins left="0.31496062992125984" right="0.31496062992125984" top="0.15748031496062992" bottom="0.15748031496062992" header="0.31496062992125984" footer="0"/>
  <pageSetup paperSize="9" scale="53" fitToHeight="0" orientation="landscape" r:id="rId1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22</vt:i4>
      </vt:variant>
    </vt:vector>
  </HeadingPairs>
  <TitlesOfParts>
    <vt:vector size="31" baseType="lpstr">
      <vt:lpstr>Оценка (Этап I - III)</vt:lpstr>
      <vt:lpstr>Оценка (Этап III)</vt:lpstr>
      <vt:lpstr>Методика III этап</vt:lpstr>
      <vt:lpstr>Показатель 5.1</vt:lpstr>
      <vt:lpstr>Показатель 5.2</vt:lpstr>
      <vt:lpstr>Показатель 6.1</vt:lpstr>
      <vt:lpstr>Показатель 6.2</vt:lpstr>
      <vt:lpstr>Показатель 6.3</vt:lpstr>
      <vt:lpstr>Показатель 7.1</vt:lpstr>
      <vt:lpstr>'Показатель 6.2'!Выбор_1.1</vt:lpstr>
      <vt:lpstr>'Показатель 6.3'!Выбор_1.1</vt:lpstr>
      <vt:lpstr>'Показатель 7.1'!Выбор_1.1</vt:lpstr>
      <vt:lpstr>Выбор_1.1</vt:lpstr>
      <vt:lpstr>'Показатель 5.1'!Выбор_1.2</vt:lpstr>
      <vt:lpstr>'Показатель 5.2'!Выбор_1.2</vt:lpstr>
      <vt:lpstr>'Оценка (Этап I - III)'!Заголовки_для_печати</vt:lpstr>
      <vt:lpstr>'Оценка (Этап III)'!Заголовки_для_печати</vt:lpstr>
      <vt:lpstr>'Показатель 5.1'!Заголовки_для_печати</vt:lpstr>
      <vt:lpstr>'Показатель 5.2'!Заголовки_для_печати</vt:lpstr>
      <vt:lpstr>'Показатель 6.1'!Заголовки_для_печати</vt:lpstr>
      <vt:lpstr>'Показатель 6.2'!Заголовки_для_печати</vt:lpstr>
      <vt:lpstr>'Показатель 6.3'!Заголовки_для_печати</vt:lpstr>
      <vt:lpstr>'Показатель 7.1'!Заголовки_для_печати</vt:lpstr>
      <vt:lpstr>'Оценка (Этап I - III)'!Область_печати</vt:lpstr>
      <vt:lpstr>'Оценка (Этап III)'!Область_печати</vt:lpstr>
      <vt:lpstr>'Показатель 5.1'!Область_печати</vt:lpstr>
      <vt:lpstr>'Показатель 5.2'!Область_печати</vt:lpstr>
      <vt:lpstr>'Показатель 6.1'!Область_печати</vt:lpstr>
      <vt:lpstr>'Показатель 6.2'!Область_печати</vt:lpstr>
      <vt:lpstr>'Показатель 6.3'!Область_печати</vt:lpstr>
      <vt:lpstr>'Показатель 7.1'!Область_печати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Хохлова Анна Юрьевна</dc:creator>
  <cp:lastModifiedBy>Хохлова Анна Юрьевна</cp:lastModifiedBy>
  <cp:lastPrinted>2022-10-28T06:49:11Z</cp:lastPrinted>
  <dcterms:created xsi:type="dcterms:W3CDTF">2020-09-25T06:56:10Z</dcterms:created>
  <dcterms:modified xsi:type="dcterms:W3CDTF">2022-10-28T06:50:49Z</dcterms:modified>
</cp:coreProperties>
</file>